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9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0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hobe.sharepoint.com/sites/470901/Documentos compartidos/General/Guias y eventos/2023/GUIA DE APLICACION DE MATERIALES RECICLADOS EN OBRA/"/>
    </mc:Choice>
  </mc:AlternateContent>
  <xr:revisionPtr revIDLastSave="27" documentId="13_ncr:1_{25A7722F-CBDF-439F-ADB0-779E28A2F104}" xr6:coauthVersionLast="47" xr6:coauthVersionMax="47" xr10:uidLastSave="{2CA6FEBD-3A0D-46FD-99C9-E1A6FE2AECA5}"/>
  <workbookProtection workbookAlgorithmName="SHA-512" workbookHashValue="74kjVB2cq/fF4V++Y+nWVoLULRDhgw7c2A6n6gKdmqc5BXyNQumqJwSetWDnyBLPPR3q6W0NqiFqSCyr9kWBRw==" workbookSaltValue="SRAsBvme/fZTXF+iLKhRwQ==" workbookSpinCount="100000" lockStructure="1"/>
  <bookViews>
    <workbookView showSheetTabs="0" xWindow="-110" yWindow="-110" windowWidth="19420" windowHeight="10420" tabRatio="702" activeTab="2" xr2:uid="{00000000-000D-0000-FFFF-FFFF00000000}"/>
  </bookViews>
  <sheets>
    <sheet name="Portada" sheetId="13" r:id="rId1"/>
    <sheet name="Intro" sheetId="12" r:id="rId2"/>
    <sheet name="entrada datos Edificación" sheetId="1" r:id="rId3"/>
    <sheet name="entrada datos Urbanizacion" sheetId="10" r:id="rId4"/>
    <sheet name="resultados" sheetId="3" r:id="rId5"/>
    <sheet name="CALCULO_EDIF" sheetId="9" state="hidden" r:id="rId6"/>
  </sheets>
  <externalReferences>
    <externalReference r:id="rId7"/>
  </externalReferences>
  <definedNames>
    <definedName name="indirecto">CALCULO_EDIF!$F$5023</definedName>
    <definedName name="Territorio">[1]Listas!$M$2:$M$5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2" i="1" l="1"/>
  <c r="P42" i="1"/>
  <c r="C42" i="1"/>
  <c r="V32" i="1"/>
  <c r="P32" i="1"/>
  <c r="C32" i="1"/>
  <c r="V5" i="1"/>
  <c r="P5" i="1"/>
  <c r="C5" i="1"/>
  <c r="D42" i="1" l="1"/>
  <c r="AE42" i="1"/>
  <c r="D32" i="1"/>
  <c r="AE32" i="1"/>
  <c r="D5" i="1"/>
  <c r="AE5" i="1"/>
  <c r="P131" i="10"/>
  <c r="P132" i="10"/>
  <c r="P133" i="10"/>
  <c r="P221" i="1"/>
  <c r="P222" i="1"/>
  <c r="P223" i="1"/>
  <c r="P224" i="1"/>
  <c r="P225" i="1"/>
  <c r="P226" i="1"/>
  <c r="P220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AE226" i="1"/>
  <c r="AF226" i="1" s="1"/>
  <c r="AE225" i="1" l="1"/>
  <c r="AF225" i="1" s="1"/>
  <c r="AL42" i="1"/>
  <c r="AF42" i="1"/>
  <c r="B42" i="1"/>
  <c r="F42" i="1"/>
  <c r="AL32" i="1"/>
  <c r="AF32" i="1"/>
  <c r="B32" i="1"/>
  <c r="F32" i="1"/>
  <c r="AL5" i="1"/>
  <c r="AF5" i="1"/>
  <c r="B5" i="1"/>
  <c r="F5" i="1"/>
  <c r="V48" i="1" l="1"/>
  <c r="P48" i="1"/>
  <c r="C48" i="1"/>
  <c r="P110" i="10"/>
  <c r="P111" i="10"/>
  <c r="P112" i="10"/>
  <c r="X90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72" i="3"/>
  <c r="V83" i="10"/>
  <c r="P83" i="10"/>
  <c r="C83" i="10"/>
  <c r="V82" i="10"/>
  <c r="P82" i="10"/>
  <c r="C82" i="10"/>
  <c r="V81" i="10"/>
  <c r="P81" i="10"/>
  <c r="C81" i="10"/>
  <c r="V80" i="10"/>
  <c r="P80" i="10"/>
  <c r="C80" i="10"/>
  <c r="V52" i="10"/>
  <c r="P52" i="10"/>
  <c r="C52" i="10"/>
  <c r="V53" i="10"/>
  <c r="P53" i="10"/>
  <c r="C53" i="10"/>
  <c r="V51" i="10"/>
  <c r="P51" i="10"/>
  <c r="C51" i="10"/>
  <c r="V58" i="10"/>
  <c r="P58" i="10"/>
  <c r="C58" i="10"/>
  <c r="V57" i="10"/>
  <c r="P57" i="10"/>
  <c r="C57" i="10"/>
  <c r="V56" i="10"/>
  <c r="P56" i="10"/>
  <c r="C56" i="10"/>
  <c r="V55" i="10"/>
  <c r="P55" i="10"/>
  <c r="C55" i="10"/>
  <c r="V54" i="10"/>
  <c r="P54" i="10"/>
  <c r="C54" i="10"/>
  <c r="V50" i="10"/>
  <c r="P50" i="10"/>
  <c r="C50" i="10"/>
  <c r="V49" i="10"/>
  <c r="P49" i="10"/>
  <c r="C49" i="10"/>
  <c r="V85" i="10"/>
  <c r="P85" i="10"/>
  <c r="C85" i="10"/>
  <c r="V84" i="10"/>
  <c r="P84" i="10"/>
  <c r="C84" i="10"/>
  <c r="V79" i="10"/>
  <c r="P79" i="10"/>
  <c r="C79" i="10"/>
  <c r="V78" i="10"/>
  <c r="P78" i="10"/>
  <c r="C78" i="10"/>
  <c r="V77" i="10"/>
  <c r="P77" i="10"/>
  <c r="C77" i="10"/>
  <c r="V74" i="10"/>
  <c r="P74" i="10"/>
  <c r="C74" i="10"/>
  <c r="V73" i="10"/>
  <c r="P73" i="10"/>
  <c r="C73" i="10"/>
  <c r="V72" i="10"/>
  <c r="P72" i="10"/>
  <c r="C72" i="10"/>
  <c r="V71" i="10"/>
  <c r="P71" i="10"/>
  <c r="C71" i="10"/>
  <c r="V69" i="10"/>
  <c r="P69" i="10"/>
  <c r="C69" i="10"/>
  <c r="V68" i="10"/>
  <c r="P68" i="10"/>
  <c r="C68" i="10"/>
  <c r="V67" i="10"/>
  <c r="P67" i="10"/>
  <c r="C67" i="10"/>
  <c r="V66" i="10"/>
  <c r="P66" i="10"/>
  <c r="C66" i="10"/>
  <c r="V36" i="10"/>
  <c r="P36" i="10"/>
  <c r="C36" i="10"/>
  <c r="V35" i="10"/>
  <c r="P35" i="10"/>
  <c r="C35" i="10"/>
  <c r="V34" i="10"/>
  <c r="P34" i="10"/>
  <c r="C34" i="10"/>
  <c r="V30" i="10"/>
  <c r="P30" i="10"/>
  <c r="C30" i="10"/>
  <c r="V45" i="10"/>
  <c r="P45" i="10"/>
  <c r="C45" i="10"/>
  <c r="V44" i="10"/>
  <c r="P44" i="10"/>
  <c r="C44" i="10"/>
  <c r="V43" i="10"/>
  <c r="P43" i="10"/>
  <c r="C43" i="10"/>
  <c r="V42" i="10"/>
  <c r="P42" i="10"/>
  <c r="C42" i="10"/>
  <c r="V41" i="10"/>
  <c r="P41" i="10"/>
  <c r="C41" i="10"/>
  <c r="V40" i="10"/>
  <c r="P40" i="10"/>
  <c r="C40" i="10"/>
  <c r="V39" i="10"/>
  <c r="P39" i="10"/>
  <c r="C39" i="10"/>
  <c r="V38" i="10"/>
  <c r="P38" i="10"/>
  <c r="C38" i="10"/>
  <c r="V20" i="10"/>
  <c r="P20" i="10"/>
  <c r="C20" i="10"/>
  <c r="V4" i="10"/>
  <c r="P4" i="10"/>
  <c r="C4" i="10"/>
  <c r="V51" i="1"/>
  <c r="P51" i="1"/>
  <c r="C51" i="1"/>
  <c r="V45" i="1"/>
  <c r="P45" i="1"/>
  <c r="C45" i="1"/>
  <c r="V37" i="1"/>
  <c r="P37" i="1"/>
  <c r="C37" i="1"/>
  <c r="V27" i="1"/>
  <c r="P27" i="1"/>
  <c r="C27" i="1"/>
  <c r="V233" i="1"/>
  <c r="P233" i="1"/>
  <c r="C233" i="1"/>
  <c r="V199" i="1"/>
  <c r="P199" i="1"/>
  <c r="C199" i="1"/>
  <c r="V198" i="1"/>
  <c r="P198" i="1"/>
  <c r="C198" i="1"/>
  <c r="V197" i="1"/>
  <c r="P197" i="1"/>
  <c r="C197" i="1"/>
  <c r="V196" i="1"/>
  <c r="P196" i="1"/>
  <c r="C196" i="1"/>
  <c r="V176" i="1"/>
  <c r="P176" i="1"/>
  <c r="C176" i="1"/>
  <c r="V170" i="1"/>
  <c r="P170" i="1"/>
  <c r="C170" i="1"/>
  <c r="V169" i="1"/>
  <c r="P169" i="1"/>
  <c r="C169" i="1"/>
  <c r="V168" i="1"/>
  <c r="P168" i="1"/>
  <c r="C168" i="1"/>
  <c r="V167" i="1"/>
  <c r="P167" i="1"/>
  <c r="C167" i="1"/>
  <c r="V166" i="1"/>
  <c r="P166" i="1"/>
  <c r="C166" i="1"/>
  <c r="V165" i="1"/>
  <c r="P165" i="1"/>
  <c r="C165" i="1"/>
  <c r="V141" i="1"/>
  <c r="P141" i="1"/>
  <c r="C141" i="1"/>
  <c r="V134" i="1"/>
  <c r="P134" i="1"/>
  <c r="C134" i="1"/>
  <c r="V116" i="1"/>
  <c r="P116" i="1"/>
  <c r="C116" i="1"/>
  <c r="V115" i="1"/>
  <c r="P115" i="1"/>
  <c r="C115" i="1"/>
  <c r="V88" i="1"/>
  <c r="P88" i="1"/>
  <c r="C88" i="1"/>
  <c r="V65" i="1"/>
  <c r="P65" i="1"/>
  <c r="C65" i="1"/>
  <c r="V64" i="1"/>
  <c r="P64" i="1"/>
  <c r="C64" i="1"/>
  <c r="V46" i="1"/>
  <c r="P46" i="1"/>
  <c r="C46" i="1"/>
  <c r="V44" i="1"/>
  <c r="P44" i="1"/>
  <c r="C44" i="1"/>
  <c r="V43" i="1"/>
  <c r="P43" i="1"/>
  <c r="C43" i="1"/>
  <c r="V41" i="1"/>
  <c r="P41" i="1"/>
  <c r="C41" i="1"/>
  <c r="V40" i="1"/>
  <c r="P40" i="1"/>
  <c r="C40" i="1"/>
  <c r="V52" i="1"/>
  <c r="P52" i="1"/>
  <c r="C52" i="1"/>
  <c r="V22" i="1"/>
  <c r="P22" i="1"/>
  <c r="C22" i="1"/>
  <c r="V21" i="1"/>
  <c r="P21" i="1"/>
  <c r="C21" i="1"/>
  <c r="V20" i="1"/>
  <c r="P20" i="1"/>
  <c r="C20" i="1"/>
  <c r="V19" i="1"/>
  <c r="P19" i="1"/>
  <c r="C19" i="1"/>
  <c r="V18" i="1"/>
  <c r="P18" i="1"/>
  <c r="C18" i="1"/>
  <c r="C6" i="1"/>
  <c r="C7" i="1"/>
  <c r="C8" i="1"/>
  <c r="C9" i="1"/>
  <c r="C10" i="1"/>
  <c r="C4" i="1"/>
  <c r="V221" i="1"/>
  <c r="C221" i="1"/>
  <c r="V217" i="1"/>
  <c r="C217" i="1"/>
  <c r="V216" i="1"/>
  <c r="C216" i="1"/>
  <c r="V215" i="1"/>
  <c r="C215" i="1"/>
  <c r="V214" i="1"/>
  <c r="C214" i="1"/>
  <c r="V213" i="1"/>
  <c r="C213" i="1"/>
  <c r="V212" i="1"/>
  <c r="C212" i="1"/>
  <c r="V211" i="1"/>
  <c r="C211" i="1"/>
  <c r="V208" i="1"/>
  <c r="C208" i="1"/>
  <c r="V201" i="1"/>
  <c r="P201" i="1"/>
  <c r="C201" i="1"/>
  <c r="V171" i="1"/>
  <c r="P171" i="1"/>
  <c r="C171" i="1"/>
  <c r="V164" i="1"/>
  <c r="P164" i="1"/>
  <c r="C164" i="1"/>
  <c r="V155" i="1"/>
  <c r="P155" i="1"/>
  <c r="C155" i="1"/>
  <c r="V154" i="1"/>
  <c r="P154" i="1"/>
  <c r="C154" i="1"/>
  <c r="V147" i="1"/>
  <c r="P147" i="1"/>
  <c r="C147" i="1"/>
  <c r="V146" i="1"/>
  <c r="P146" i="1"/>
  <c r="C146" i="1"/>
  <c r="V145" i="1"/>
  <c r="P145" i="1"/>
  <c r="C145" i="1"/>
  <c r="V144" i="1"/>
  <c r="P144" i="1"/>
  <c r="C144" i="1"/>
  <c r="V143" i="1"/>
  <c r="P143" i="1"/>
  <c r="C143" i="1"/>
  <c r="V142" i="1"/>
  <c r="P142" i="1"/>
  <c r="C142" i="1"/>
  <c r="V112" i="1"/>
  <c r="P112" i="1"/>
  <c r="C112" i="1"/>
  <c r="V119" i="1"/>
  <c r="P119" i="1"/>
  <c r="C119" i="1"/>
  <c r="V87" i="1"/>
  <c r="P87" i="1"/>
  <c r="C87" i="1"/>
  <c r="V86" i="1"/>
  <c r="P86" i="1"/>
  <c r="C86" i="1"/>
  <c r="V85" i="1"/>
  <c r="P85" i="1"/>
  <c r="C85" i="1"/>
  <c r="V84" i="1"/>
  <c r="P84" i="1"/>
  <c r="C84" i="1"/>
  <c r="V83" i="1"/>
  <c r="P83" i="1"/>
  <c r="C83" i="1"/>
  <c r="V82" i="1"/>
  <c r="P82" i="1"/>
  <c r="C82" i="1"/>
  <c r="V81" i="1"/>
  <c r="P81" i="1"/>
  <c r="C81" i="1"/>
  <c r="V80" i="1"/>
  <c r="P80" i="1"/>
  <c r="C80" i="1"/>
  <c r="V79" i="1"/>
  <c r="P79" i="1"/>
  <c r="C79" i="1"/>
  <c r="V67" i="1"/>
  <c r="P67" i="1"/>
  <c r="C67" i="1"/>
  <c r="V33" i="1"/>
  <c r="P33" i="1"/>
  <c r="C33" i="1"/>
  <c r="V15" i="1"/>
  <c r="P15" i="1"/>
  <c r="C15" i="1"/>
  <c r="V8" i="1"/>
  <c r="P8" i="1"/>
  <c r="AM26" i="10"/>
  <c r="AN26" i="10" s="1"/>
  <c r="AM102" i="1"/>
  <c r="AM128" i="1"/>
  <c r="AM156" i="1"/>
  <c r="AN156" i="1" s="1"/>
  <c r="AM184" i="1"/>
  <c r="AM53" i="1"/>
  <c r="AM23" i="1"/>
  <c r="AN23" i="1"/>
  <c r="AN53" i="1"/>
  <c r="AN102" i="1"/>
  <c r="AN128" i="1"/>
  <c r="AN184" i="1"/>
  <c r="T5" i="1"/>
  <c r="T42" i="1"/>
  <c r="R5" i="1"/>
  <c r="R32" i="1"/>
  <c r="R42" i="1"/>
  <c r="T32" i="1"/>
  <c r="AB5" i="1" l="1"/>
  <c r="AG5" i="1" s="1"/>
  <c r="AB32" i="1"/>
  <c r="AH32" i="1" s="1"/>
  <c r="AB42" i="1"/>
  <c r="AH42" i="1" s="1"/>
  <c r="AM42" i="1"/>
  <c r="AN42" i="1" s="1"/>
  <c r="AO42" i="1" s="1"/>
  <c r="AC42" i="1"/>
  <c r="AD42" i="1" s="1"/>
  <c r="AM32" i="1"/>
  <c r="AN32" i="1" s="1"/>
  <c r="AO32" i="1" s="1"/>
  <c r="AC32" i="1"/>
  <c r="AD32" i="1" s="1"/>
  <c r="AM5" i="1"/>
  <c r="AN5" i="1" s="1"/>
  <c r="AO5" i="1" s="1"/>
  <c r="AC5" i="1"/>
  <c r="AD5" i="1" s="1"/>
  <c r="D48" i="1"/>
  <c r="AE48" i="1"/>
  <c r="D80" i="10"/>
  <c r="AE80" i="10"/>
  <c r="D81" i="10"/>
  <c r="AE81" i="10"/>
  <c r="D82" i="10"/>
  <c r="AE82" i="10"/>
  <c r="D83" i="10"/>
  <c r="AE83" i="10"/>
  <c r="D52" i="10"/>
  <c r="AE52" i="10"/>
  <c r="D53" i="10"/>
  <c r="AE53" i="10"/>
  <c r="D51" i="10"/>
  <c r="AE51" i="10"/>
  <c r="D49" i="10"/>
  <c r="AE49" i="10"/>
  <c r="D50" i="10"/>
  <c r="AE50" i="10"/>
  <c r="D54" i="10"/>
  <c r="AE54" i="10"/>
  <c r="D55" i="10"/>
  <c r="AE55" i="10"/>
  <c r="D56" i="10"/>
  <c r="AE56" i="10"/>
  <c r="D57" i="10"/>
  <c r="AE57" i="10"/>
  <c r="D58" i="10"/>
  <c r="AE58" i="10"/>
  <c r="D77" i="10"/>
  <c r="AE77" i="10"/>
  <c r="D78" i="10"/>
  <c r="AE78" i="10"/>
  <c r="D79" i="10"/>
  <c r="AE79" i="10"/>
  <c r="D84" i="10"/>
  <c r="AE84" i="10"/>
  <c r="D85" i="10"/>
  <c r="AE85" i="10"/>
  <c r="D71" i="10"/>
  <c r="AE71" i="10"/>
  <c r="D72" i="10"/>
  <c r="AE72" i="10"/>
  <c r="D73" i="10"/>
  <c r="AE73" i="10"/>
  <c r="D74" i="10"/>
  <c r="AE74" i="10"/>
  <c r="D66" i="10"/>
  <c r="AE66" i="10"/>
  <c r="D67" i="10"/>
  <c r="AE67" i="10"/>
  <c r="D68" i="10"/>
  <c r="AE68" i="10"/>
  <c r="D69" i="10"/>
  <c r="AE69" i="10"/>
  <c r="D34" i="10"/>
  <c r="AE34" i="10"/>
  <c r="D35" i="10"/>
  <c r="AE35" i="10"/>
  <c r="D36" i="10"/>
  <c r="AE36" i="10"/>
  <c r="D30" i="10"/>
  <c r="AE30" i="10"/>
  <c r="D38" i="10"/>
  <c r="AE38" i="10"/>
  <c r="D39" i="10"/>
  <c r="AE39" i="10"/>
  <c r="D40" i="10"/>
  <c r="AE40" i="10"/>
  <c r="D41" i="10"/>
  <c r="AE41" i="10"/>
  <c r="D42" i="10"/>
  <c r="AE42" i="10"/>
  <c r="D43" i="10"/>
  <c r="AE43" i="10"/>
  <c r="D44" i="10"/>
  <c r="AE44" i="10"/>
  <c r="D45" i="10"/>
  <c r="AE45" i="10"/>
  <c r="D20" i="10"/>
  <c r="AE20" i="10"/>
  <c r="D4" i="10"/>
  <c r="AE4" i="10"/>
  <c r="D51" i="1"/>
  <c r="AE51" i="1"/>
  <c r="D45" i="1"/>
  <c r="AE45" i="1"/>
  <c r="D37" i="1"/>
  <c r="AE37" i="1"/>
  <c r="D27" i="1"/>
  <c r="AE27" i="1"/>
  <c r="D233" i="1"/>
  <c r="AE233" i="1"/>
  <c r="D196" i="1"/>
  <c r="AE196" i="1"/>
  <c r="D197" i="1"/>
  <c r="AE197" i="1"/>
  <c r="D198" i="1"/>
  <c r="AE198" i="1"/>
  <c r="D199" i="1"/>
  <c r="AE199" i="1"/>
  <c r="D176" i="1"/>
  <c r="AE176" i="1"/>
  <c r="D165" i="1"/>
  <c r="AE165" i="1"/>
  <c r="D166" i="1"/>
  <c r="AE166" i="1"/>
  <c r="D167" i="1"/>
  <c r="AE167" i="1"/>
  <c r="D168" i="1"/>
  <c r="AE168" i="1"/>
  <c r="D169" i="1"/>
  <c r="AE169" i="1"/>
  <c r="D170" i="1"/>
  <c r="AE170" i="1"/>
  <c r="D141" i="1"/>
  <c r="AE141" i="1"/>
  <c r="D134" i="1"/>
  <c r="AE134" i="1"/>
  <c r="D115" i="1"/>
  <c r="AE115" i="1"/>
  <c r="D116" i="1"/>
  <c r="AE116" i="1"/>
  <c r="D88" i="1"/>
  <c r="AE88" i="1"/>
  <c r="D64" i="1"/>
  <c r="AE64" i="1"/>
  <c r="D65" i="1"/>
  <c r="AE65" i="1"/>
  <c r="D40" i="1"/>
  <c r="AE40" i="1"/>
  <c r="D41" i="1"/>
  <c r="AE41" i="1"/>
  <c r="D43" i="1"/>
  <c r="AE43" i="1"/>
  <c r="D44" i="1"/>
  <c r="AE44" i="1"/>
  <c r="D46" i="1"/>
  <c r="AE46" i="1"/>
  <c r="D52" i="1"/>
  <c r="AE52" i="1"/>
  <c r="D18" i="1"/>
  <c r="AE18" i="1"/>
  <c r="D19" i="1"/>
  <c r="AE19" i="1"/>
  <c r="D20" i="1"/>
  <c r="AE20" i="1"/>
  <c r="D21" i="1"/>
  <c r="AE21" i="1"/>
  <c r="D22" i="1"/>
  <c r="AE22" i="1"/>
  <c r="D221" i="1"/>
  <c r="AE221" i="1"/>
  <c r="D211" i="1"/>
  <c r="AE211" i="1"/>
  <c r="D212" i="1"/>
  <c r="AE212" i="1"/>
  <c r="D213" i="1"/>
  <c r="AE213" i="1"/>
  <c r="D214" i="1"/>
  <c r="AE214" i="1"/>
  <c r="D215" i="1"/>
  <c r="AE215" i="1"/>
  <c r="D216" i="1"/>
  <c r="AE216" i="1"/>
  <c r="D217" i="1"/>
  <c r="AE217" i="1"/>
  <c r="D208" i="1"/>
  <c r="AE208" i="1"/>
  <c r="D201" i="1"/>
  <c r="AE201" i="1"/>
  <c r="D164" i="1"/>
  <c r="AE164" i="1"/>
  <c r="D171" i="1"/>
  <c r="AE171" i="1"/>
  <c r="D154" i="1"/>
  <c r="AE154" i="1"/>
  <c r="D155" i="1"/>
  <c r="AE155" i="1"/>
  <c r="D142" i="1"/>
  <c r="AE142" i="1"/>
  <c r="D143" i="1"/>
  <c r="AE143" i="1"/>
  <c r="D144" i="1"/>
  <c r="AE144" i="1"/>
  <c r="D145" i="1"/>
  <c r="AE145" i="1"/>
  <c r="D146" i="1"/>
  <c r="AE146" i="1"/>
  <c r="D147" i="1"/>
  <c r="AE147" i="1"/>
  <c r="D112" i="1"/>
  <c r="AE112" i="1"/>
  <c r="D119" i="1"/>
  <c r="AE119" i="1"/>
  <c r="D80" i="1"/>
  <c r="AE80" i="1"/>
  <c r="D81" i="1"/>
  <c r="AE81" i="1"/>
  <c r="D82" i="1"/>
  <c r="AE82" i="1"/>
  <c r="D83" i="1"/>
  <c r="AE83" i="1"/>
  <c r="D84" i="1"/>
  <c r="AE84" i="1"/>
  <c r="D85" i="1"/>
  <c r="AE85" i="1"/>
  <c r="D86" i="1"/>
  <c r="AE86" i="1"/>
  <c r="D87" i="1"/>
  <c r="AE87" i="1"/>
  <c r="D79" i="1"/>
  <c r="AE79" i="1"/>
  <c r="D67" i="1"/>
  <c r="AE67" i="1"/>
  <c r="D33" i="1"/>
  <c r="AE33" i="1"/>
  <c r="D15" i="1"/>
  <c r="AE15" i="1"/>
  <c r="D8" i="1"/>
  <c r="B8" i="1" s="1"/>
  <c r="AE8" i="1"/>
  <c r="P4" i="1"/>
  <c r="P6" i="1"/>
  <c r="AG42" i="1" l="1"/>
  <c r="AG32" i="1"/>
  <c r="AH5" i="1"/>
  <c r="AL48" i="1"/>
  <c r="AF48" i="1"/>
  <c r="B48" i="1"/>
  <c r="F48" i="1"/>
  <c r="AL83" i="10"/>
  <c r="AF83" i="10"/>
  <c r="B83" i="10"/>
  <c r="F83" i="10"/>
  <c r="AL82" i="10"/>
  <c r="AF82" i="10"/>
  <c r="B82" i="10"/>
  <c r="F82" i="10"/>
  <c r="AL81" i="10"/>
  <c r="AF81" i="10"/>
  <c r="B81" i="10"/>
  <c r="F81" i="10"/>
  <c r="AL80" i="10"/>
  <c r="AF80" i="10"/>
  <c r="B80" i="10"/>
  <c r="F80" i="10"/>
  <c r="AL52" i="10"/>
  <c r="AF52" i="10"/>
  <c r="B52" i="10"/>
  <c r="F52" i="10"/>
  <c r="AL53" i="10"/>
  <c r="AF53" i="10"/>
  <c r="B53" i="10"/>
  <c r="F53" i="10"/>
  <c r="AL51" i="10"/>
  <c r="AF51" i="10"/>
  <c r="B51" i="10"/>
  <c r="F51" i="10"/>
  <c r="AL58" i="10"/>
  <c r="AF58" i="10"/>
  <c r="B58" i="10"/>
  <c r="F58" i="10"/>
  <c r="AL57" i="10"/>
  <c r="AF57" i="10"/>
  <c r="B57" i="10"/>
  <c r="F57" i="10"/>
  <c r="AL56" i="10"/>
  <c r="AF56" i="10"/>
  <c r="B56" i="10"/>
  <c r="F56" i="10"/>
  <c r="AL55" i="10"/>
  <c r="AF55" i="10"/>
  <c r="B55" i="10"/>
  <c r="F55" i="10"/>
  <c r="AL54" i="10"/>
  <c r="AF54" i="10"/>
  <c r="B54" i="10"/>
  <c r="F54" i="10"/>
  <c r="AL50" i="10"/>
  <c r="AF50" i="10"/>
  <c r="B50" i="10"/>
  <c r="F50" i="10"/>
  <c r="AL49" i="10"/>
  <c r="AF49" i="10"/>
  <c r="B49" i="10"/>
  <c r="F49" i="10"/>
  <c r="AL85" i="10"/>
  <c r="AF85" i="10"/>
  <c r="B85" i="10"/>
  <c r="F85" i="10"/>
  <c r="AL84" i="10"/>
  <c r="AF84" i="10"/>
  <c r="B84" i="10"/>
  <c r="F84" i="10"/>
  <c r="AL79" i="10"/>
  <c r="AF79" i="10"/>
  <c r="B79" i="10"/>
  <c r="F79" i="10"/>
  <c r="AL78" i="10"/>
  <c r="AF78" i="10"/>
  <c r="B78" i="10"/>
  <c r="F78" i="10"/>
  <c r="AL77" i="10"/>
  <c r="AF77" i="10"/>
  <c r="B77" i="10"/>
  <c r="F77" i="10"/>
  <c r="AL74" i="10"/>
  <c r="AF74" i="10"/>
  <c r="B74" i="10"/>
  <c r="F74" i="10"/>
  <c r="AL73" i="10"/>
  <c r="AF73" i="10"/>
  <c r="B73" i="10"/>
  <c r="F73" i="10"/>
  <c r="AL72" i="10"/>
  <c r="AF72" i="10"/>
  <c r="B72" i="10"/>
  <c r="F72" i="10"/>
  <c r="AL71" i="10"/>
  <c r="AF71" i="10"/>
  <c r="B71" i="10"/>
  <c r="F71" i="10"/>
  <c r="AL69" i="10"/>
  <c r="AF69" i="10"/>
  <c r="B69" i="10"/>
  <c r="F69" i="10"/>
  <c r="AL68" i="10"/>
  <c r="AF68" i="10"/>
  <c r="B68" i="10"/>
  <c r="F68" i="10"/>
  <c r="AL67" i="10"/>
  <c r="AF67" i="10"/>
  <c r="B67" i="10"/>
  <c r="F67" i="10"/>
  <c r="AL66" i="10"/>
  <c r="AF66" i="10"/>
  <c r="B66" i="10"/>
  <c r="F66" i="10"/>
  <c r="AL36" i="10"/>
  <c r="AF36" i="10"/>
  <c r="B36" i="10"/>
  <c r="F36" i="10"/>
  <c r="AL35" i="10"/>
  <c r="AF35" i="10"/>
  <c r="B35" i="10"/>
  <c r="F35" i="10"/>
  <c r="AL34" i="10"/>
  <c r="AF34" i="10"/>
  <c r="B34" i="10"/>
  <c r="F34" i="10"/>
  <c r="AL30" i="10"/>
  <c r="AF30" i="10"/>
  <c r="B30" i="10"/>
  <c r="F30" i="10"/>
  <c r="AL45" i="10"/>
  <c r="AF45" i="10"/>
  <c r="B45" i="10"/>
  <c r="F45" i="10"/>
  <c r="AL44" i="10"/>
  <c r="AF44" i="10"/>
  <c r="B44" i="10"/>
  <c r="F44" i="10"/>
  <c r="AL43" i="10"/>
  <c r="AF43" i="10"/>
  <c r="B43" i="10"/>
  <c r="F43" i="10"/>
  <c r="AL42" i="10"/>
  <c r="AF42" i="10"/>
  <c r="B42" i="10"/>
  <c r="F42" i="10"/>
  <c r="AL41" i="10"/>
  <c r="AF41" i="10"/>
  <c r="B41" i="10"/>
  <c r="F41" i="10"/>
  <c r="AL40" i="10"/>
  <c r="AF40" i="10"/>
  <c r="B40" i="10"/>
  <c r="F40" i="10"/>
  <c r="AL39" i="10"/>
  <c r="AF39" i="10"/>
  <c r="B39" i="10"/>
  <c r="F39" i="10"/>
  <c r="AL38" i="10"/>
  <c r="AF38" i="10"/>
  <c r="B38" i="10"/>
  <c r="F38" i="10"/>
  <c r="AL20" i="10"/>
  <c r="AF20" i="10"/>
  <c r="B20" i="10"/>
  <c r="F20" i="10"/>
  <c r="AL4" i="10"/>
  <c r="AF4" i="10"/>
  <c r="B4" i="10"/>
  <c r="F4" i="10"/>
  <c r="AL51" i="1"/>
  <c r="AF51" i="1"/>
  <c r="B51" i="1"/>
  <c r="F51" i="1"/>
  <c r="AL45" i="1"/>
  <c r="AF45" i="1"/>
  <c r="B45" i="1"/>
  <c r="F45" i="1"/>
  <c r="AL37" i="1"/>
  <c r="AF37" i="1"/>
  <c r="B37" i="1"/>
  <c r="F37" i="1"/>
  <c r="AL27" i="1"/>
  <c r="AF27" i="1"/>
  <c r="B27" i="1"/>
  <c r="F27" i="1"/>
  <c r="AL233" i="1"/>
  <c r="AF233" i="1"/>
  <c r="B233" i="1"/>
  <c r="F233" i="1"/>
  <c r="AL199" i="1"/>
  <c r="AF199" i="1"/>
  <c r="B199" i="1"/>
  <c r="F199" i="1"/>
  <c r="AL198" i="1"/>
  <c r="AF198" i="1"/>
  <c r="B198" i="1"/>
  <c r="F198" i="1"/>
  <c r="AL197" i="1"/>
  <c r="AF197" i="1"/>
  <c r="B197" i="1"/>
  <c r="F197" i="1"/>
  <c r="AL196" i="1"/>
  <c r="AF196" i="1"/>
  <c r="B196" i="1"/>
  <c r="F196" i="1"/>
  <c r="AL176" i="1"/>
  <c r="AF176" i="1"/>
  <c r="B176" i="1"/>
  <c r="F176" i="1"/>
  <c r="AL170" i="1"/>
  <c r="AF170" i="1"/>
  <c r="B170" i="1"/>
  <c r="F170" i="1"/>
  <c r="AL169" i="1"/>
  <c r="AF169" i="1"/>
  <c r="B169" i="1"/>
  <c r="F169" i="1"/>
  <c r="AL168" i="1"/>
  <c r="AF168" i="1"/>
  <c r="B168" i="1"/>
  <c r="F168" i="1"/>
  <c r="AL167" i="1"/>
  <c r="AF167" i="1"/>
  <c r="B167" i="1"/>
  <c r="F167" i="1"/>
  <c r="AL166" i="1"/>
  <c r="AF166" i="1"/>
  <c r="B166" i="1"/>
  <c r="F166" i="1"/>
  <c r="AL165" i="1"/>
  <c r="AF165" i="1"/>
  <c r="B165" i="1"/>
  <c r="F165" i="1"/>
  <c r="AL141" i="1"/>
  <c r="AF141" i="1"/>
  <c r="B141" i="1"/>
  <c r="F141" i="1"/>
  <c r="AL134" i="1"/>
  <c r="AF134" i="1"/>
  <c r="B134" i="1"/>
  <c r="F134" i="1"/>
  <c r="AL116" i="1"/>
  <c r="AF116" i="1"/>
  <c r="B116" i="1"/>
  <c r="F116" i="1"/>
  <c r="AL115" i="1"/>
  <c r="AF115" i="1"/>
  <c r="B115" i="1"/>
  <c r="F115" i="1"/>
  <c r="AL88" i="1"/>
  <c r="AF88" i="1"/>
  <c r="B88" i="1"/>
  <c r="F88" i="1"/>
  <c r="AL65" i="1"/>
  <c r="AF65" i="1"/>
  <c r="B65" i="1"/>
  <c r="F65" i="1"/>
  <c r="AL64" i="1"/>
  <c r="AF64" i="1"/>
  <c r="B64" i="1"/>
  <c r="F64" i="1"/>
  <c r="AL46" i="1"/>
  <c r="AF46" i="1"/>
  <c r="B46" i="1"/>
  <c r="F46" i="1"/>
  <c r="AL44" i="1"/>
  <c r="AF44" i="1"/>
  <c r="B44" i="1"/>
  <c r="F44" i="1"/>
  <c r="AL43" i="1"/>
  <c r="AF43" i="1"/>
  <c r="B43" i="1"/>
  <c r="F43" i="1"/>
  <c r="AL41" i="1"/>
  <c r="AF41" i="1"/>
  <c r="B41" i="1"/>
  <c r="F41" i="1"/>
  <c r="AL40" i="1"/>
  <c r="AF40" i="1"/>
  <c r="B40" i="1"/>
  <c r="F40" i="1"/>
  <c r="AL52" i="1"/>
  <c r="AF52" i="1"/>
  <c r="B52" i="1"/>
  <c r="F52" i="1"/>
  <c r="AL22" i="1"/>
  <c r="AF22" i="1"/>
  <c r="B22" i="1"/>
  <c r="F22" i="1"/>
  <c r="AL21" i="1"/>
  <c r="AF21" i="1"/>
  <c r="B21" i="1"/>
  <c r="F21" i="1"/>
  <c r="AL20" i="1"/>
  <c r="AF20" i="1"/>
  <c r="B20" i="1"/>
  <c r="F20" i="1"/>
  <c r="AL19" i="1"/>
  <c r="AF19" i="1"/>
  <c r="B19" i="1"/>
  <c r="F19" i="1"/>
  <c r="AL18" i="1"/>
  <c r="AF18" i="1"/>
  <c r="B18" i="1"/>
  <c r="F18" i="1"/>
  <c r="AL221" i="1"/>
  <c r="AF221" i="1"/>
  <c r="B221" i="1"/>
  <c r="F221" i="1"/>
  <c r="AL217" i="1"/>
  <c r="AF217" i="1"/>
  <c r="B217" i="1"/>
  <c r="F217" i="1"/>
  <c r="AL216" i="1"/>
  <c r="AF216" i="1"/>
  <c r="B216" i="1"/>
  <c r="F216" i="1"/>
  <c r="AL215" i="1"/>
  <c r="AF215" i="1"/>
  <c r="B215" i="1"/>
  <c r="F215" i="1"/>
  <c r="AL214" i="1"/>
  <c r="AF214" i="1"/>
  <c r="B214" i="1"/>
  <c r="F214" i="1"/>
  <c r="AL213" i="1"/>
  <c r="AF213" i="1"/>
  <c r="B213" i="1"/>
  <c r="F213" i="1"/>
  <c r="AL212" i="1"/>
  <c r="AF212" i="1"/>
  <c r="B212" i="1"/>
  <c r="F212" i="1"/>
  <c r="AL211" i="1"/>
  <c r="AF211" i="1"/>
  <c r="B211" i="1"/>
  <c r="F211" i="1"/>
  <c r="AL208" i="1"/>
  <c r="AF208" i="1"/>
  <c r="B208" i="1"/>
  <c r="F208" i="1"/>
  <c r="AL201" i="1"/>
  <c r="AF201" i="1"/>
  <c r="B201" i="1"/>
  <c r="F201" i="1"/>
  <c r="AL171" i="1"/>
  <c r="AF171" i="1"/>
  <c r="B171" i="1"/>
  <c r="F171" i="1"/>
  <c r="AL164" i="1"/>
  <c r="AF164" i="1"/>
  <c r="B164" i="1"/>
  <c r="F164" i="1"/>
  <c r="AL155" i="1"/>
  <c r="AF155" i="1"/>
  <c r="B155" i="1"/>
  <c r="F155" i="1"/>
  <c r="AL154" i="1"/>
  <c r="AF154" i="1"/>
  <c r="B154" i="1"/>
  <c r="F154" i="1"/>
  <c r="AL147" i="1"/>
  <c r="AF147" i="1"/>
  <c r="B147" i="1"/>
  <c r="F147" i="1"/>
  <c r="AL146" i="1"/>
  <c r="AF146" i="1"/>
  <c r="B146" i="1"/>
  <c r="F146" i="1"/>
  <c r="AL145" i="1"/>
  <c r="AF145" i="1"/>
  <c r="B145" i="1"/>
  <c r="F145" i="1"/>
  <c r="AL144" i="1"/>
  <c r="AF144" i="1"/>
  <c r="B144" i="1"/>
  <c r="F144" i="1"/>
  <c r="AL143" i="1"/>
  <c r="AF143" i="1"/>
  <c r="B143" i="1"/>
  <c r="F143" i="1"/>
  <c r="AL142" i="1"/>
  <c r="AF142" i="1"/>
  <c r="B142" i="1"/>
  <c r="F142" i="1"/>
  <c r="AL112" i="1"/>
  <c r="AF112" i="1"/>
  <c r="B112" i="1"/>
  <c r="F112" i="1"/>
  <c r="AL119" i="1"/>
  <c r="AF119" i="1"/>
  <c r="B119" i="1"/>
  <c r="F119" i="1"/>
  <c r="AL87" i="1"/>
  <c r="AF87" i="1"/>
  <c r="B87" i="1"/>
  <c r="F87" i="1"/>
  <c r="AL86" i="1"/>
  <c r="AF86" i="1"/>
  <c r="B86" i="1"/>
  <c r="F86" i="1"/>
  <c r="AL85" i="1"/>
  <c r="AF85" i="1"/>
  <c r="B85" i="1"/>
  <c r="F85" i="1"/>
  <c r="AL84" i="1"/>
  <c r="AF84" i="1"/>
  <c r="B84" i="1"/>
  <c r="F84" i="1"/>
  <c r="AL83" i="1"/>
  <c r="AF83" i="1"/>
  <c r="B83" i="1"/>
  <c r="F83" i="1"/>
  <c r="AL82" i="1"/>
  <c r="AF82" i="1"/>
  <c r="B82" i="1"/>
  <c r="F82" i="1"/>
  <c r="AL81" i="1"/>
  <c r="AF81" i="1"/>
  <c r="B81" i="1"/>
  <c r="F81" i="1"/>
  <c r="AL80" i="1"/>
  <c r="AF80" i="1"/>
  <c r="B80" i="1"/>
  <c r="F80" i="1"/>
  <c r="AL79" i="1"/>
  <c r="AF79" i="1"/>
  <c r="B79" i="1"/>
  <c r="F79" i="1"/>
  <c r="AL67" i="1"/>
  <c r="AF67" i="1"/>
  <c r="B67" i="1"/>
  <c r="F67" i="1"/>
  <c r="AL33" i="1"/>
  <c r="AF33" i="1"/>
  <c r="B33" i="1"/>
  <c r="F33" i="1"/>
  <c r="AL15" i="1"/>
  <c r="AF15" i="1"/>
  <c r="B15" i="1"/>
  <c r="F15" i="1"/>
  <c r="AL8" i="1"/>
  <c r="AF8" i="1"/>
  <c r="F8" i="1"/>
  <c r="T8" i="1"/>
  <c r="R8" i="1"/>
  <c r="AB8" i="1" l="1"/>
  <c r="AG8" i="1" s="1"/>
  <c r="AM8" i="1"/>
  <c r="AN8" i="1" s="1"/>
  <c r="AO8" i="1" s="1"/>
  <c r="AC8" i="1"/>
  <c r="AD8" i="1" s="1"/>
  <c r="AE110" i="10"/>
  <c r="AL110" i="10" s="1"/>
  <c r="AE131" i="10"/>
  <c r="AL131" i="10" s="1"/>
  <c r="AF131" i="10"/>
  <c r="V48" i="10"/>
  <c r="V59" i="10"/>
  <c r="V60" i="10"/>
  <c r="V61" i="10"/>
  <c r="V62" i="10"/>
  <c r="V63" i="10"/>
  <c r="V64" i="10"/>
  <c r="V76" i="10"/>
  <c r="V86" i="10"/>
  <c r="V87" i="10"/>
  <c r="V88" i="10"/>
  <c r="V90" i="10"/>
  <c r="V91" i="10"/>
  <c r="V92" i="10"/>
  <c r="V93" i="10"/>
  <c r="V95" i="10"/>
  <c r="V96" i="10"/>
  <c r="V97" i="10"/>
  <c r="V98" i="10"/>
  <c r="V99" i="10"/>
  <c r="V100" i="10"/>
  <c r="V101" i="10"/>
  <c r="V102" i="10"/>
  <c r="V103" i="10"/>
  <c r="V104" i="10"/>
  <c r="V105" i="10"/>
  <c r="V106" i="10"/>
  <c r="V107" i="10"/>
  <c r="V108" i="10"/>
  <c r="V109" i="10"/>
  <c r="V110" i="10"/>
  <c r="V111" i="10"/>
  <c r="V112" i="10"/>
  <c r="V114" i="10"/>
  <c r="V115" i="10"/>
  <c r="V116" i="10"/>
  <c r="V117" i="10"/>
  <c r="V118" i="10"/>
  <c r="V120" i="10"/>
  <c r="V121" i="10"/>
  <c r="V123" i="10"/>
  <c r="V124" i="10"/>
  <c r="V125" i="10"/>
  <c r="V126" i="10"/>
  <c r="V127" i="10"/>
  <c r="V128" i="10"/>
  <c r="V129" i="10"/>
  <c r="V131" i="10"/>
  <c r="V132" i="10"/>
  <c r="V133" i="10"/>
  <c r="V134" i="10"/>
  <c r="V135" i="10"/>
  <c r="V136" i="10"/>
  <c r="V137" i="10"/>
  <c r="V138" i="10"/>
  <c r="V139" i="10"/>
  <c r="V140" i="10"/>
  <c r="V141" i="10"/>
  <c r="V142" i="10"/>
  <c r="V144" i="10"/>
  <c r="V145" i="10"/>
  <c r="V146" i="10"/>
  <c r="V147" i="10"/>
  <c r="V148" i="10"/>
  <c r="V31" i="10"/>
  <c r="V32" i="10"/>
  <c r="V46" i="10"/>
  <c r="V29" i="10"/>
  <c r="V5" i="10"/>
  <c r="V7" i="10"/>
  <c r="V8" i="10"/>
  <c r="V9" i="10"/>
  <c r="V10" i="10"/>
  <c r="V11" i="10"/>
  <c r="V13" i="10"/>
  <c r="V14" i="10"/>
  <c r="V15" i="10"/>
  <c r="V17" i="10"/>
  <c r="V18" i="10"/>
  <c r="V19" i="10"/>
  <c r="V21" i="10"/>
  <c r="V22" i="10"/>
  <c r="V24" i="10"/>
  <c r="V25" i="10"/>
  <c r="V3" i="10"/>
  <c r="V4" i="1"/>
  <c r="V6" i="1"/>
  <c r="V7" i="1"/>
  <c r="V9" i="1"/>
  <c r="V10" i="1"/>
  <c r="V12" i="1"/>
  <c r="V13" i="1"/>
  <c r="V14" i="1"/>
  <c r="V16" i="1"/>
  <c r="V231" i="1"/>
  <c r="V232" i="1"/>
  <c r="V234" i="1"/>
  <c r="V235" i="1"/>
  <c r="V237" i="1"/>
  <c r="V238" i="1"/>
  <c r="V230" i="1"/>
  <c r="V188" i="1"/>
  <c r="V189" i="1"/>
  <c r="V190" i="1"/>
  <c r="V191" i="1"/>
  <c r="V192" i="1"/>
  <c r="V193" i="1"/>
  <c r="V194" i="1"/>
  <c r="V195" i="1"/>
  <c r="V200" i="1"/>
  <c r="V203" i="1"/>
  <c r="V204" i="1"/>
  <c r="V205" i="1"/>
  <c r="V206" i="1"/>
  <c r="V207" i="1"/>
  <c r="V209" i="1"/>
  <c r="V210" i="1"/>
  <c r="V218" i="1"/>
  <c r="V220" i="1"/>
  <c r="V222" i="1"/>
  <c r="V223" i="1"/>
  <c r="V224" i="1"/>
  <c r="V225" i="1"/>
  <c r="V226" i="1"/>
  <c r="V187" i="1"/>
  <c r="V160" i="1"/>
  <c r="V161" i="1"/>
  <c r="V162" i="1"/>
  <c r="V163" i="1"/>
  <c r="V172" i="1"/>
  <c r="V174" i="1"/>
  <c r="V175" i="1"/>
  <c r="V177" i="1"/>
  <c r="V178" i="1"/>
  <c r="V180" i="1"/>
  <c r="V181" i="1"/>
  <c r="V182" i="1"/>
  <c r="V183" i="1"/>
  <c r="V159" i="1"/>
  <c r="V132" i="1"/>
  <c r="V133" i="1"/>
  <c r="V135" i="1"/>
  <c r="V136" i="1"/>
  <c r="V137" i="1"/>
  <c r="V138" i="1"/>
  <c r="V139" i="1"/>
  <c r="V140" i="1"/>
  <c r="V148" i="1"/>
  <c r="V150" i="1"/>
  <c r="V151" i="1"/>
  <c r="V152" i="1"/>
  <c r="V131" i="1"/>
  <c r="V106" i="1"/>
  <c r="V107" i="1"/>
  <c r="V108" i="1"/>
  <c r="V109" i="1"/>
  <c r="V110" i="1"/>
  <c r="V111" i="1"/>
  <c r="V113" i="1"/>
  <c r="V114" i="1"/>
  <c r="V117" i="1"/>
  <c r="V118" i="1"/>
  <c r="V120" i="1"/>
  <c r="V122" i="1"/>
  <c r="V123" i="1"/>
  <c r="V124" i="1"/>
  <c r="V125" i="1"/>
  <c r="V126" i="1"/>
  <c r="V127" i="1"/>
  <c r="V105" i="1"/>
  <c r="V57" i="1"/>
  <c r="V58" i="1"/>
  <c r="V59" i="1"/>
  <c r="V60" i="1"/>
  <c r="V61" i="1"/>
  <c r="V62" i="1"/>
  <c r="V63" i="1"/>
  <c r="V66" i="1"/>
  <c r="V68" i="1"/>
  <c r="V70" i="1"/>
  <c r="V71" i="1"/>
  <c r="V72" i="1"/>
  <c r="V73" i="1"/>
  <c r="V74" i="1"/>
  <c r="V75" i="1"/>
  <c r="V76" i="1"/>
  <c r="V77" i="1"/>
  <c r="V78" i="1"/>
  <c r="V89" i="1"/>
  <c r="V91" i="1"/>
  <c r="V92" i="1"/>
  <c r="V93" i="1"/>
  <c r="V94" i="1"/>
  <c r="V95" i="1"/>
  <c r="V97" i="1"/>
  <c r="V98" i="1"/>
  <c r="V99" i="1"/>
  <c r="V100" i="1"/>
  <c r="V101" i="1"/>
  <c r="V56" i="1"/>
  <c r="V28" i="1"/>
  <c r="V30" i="1"/>
  <c r="V31" i="1"/>
  <c r="V34" i="1"/>
  <c r="V35" i="1"/>
  <c r="V36" i="1"/>
  <c r="V38" i="1"/>
  <c r="V50" i="1"/>
  <c r="V26" i="1"/>
  <c r="V3" i="1"/>
  <c r="V55" i="1"/>
  <c r="V104" i="1"/>
  <c r="V130" i="1"/>
  <c r="V158" i="1"/>
  <c r="V186" i="1"/>
  <c r="V229" i="1"/>
  <c r="P7" i="1"/>
  <c r="P9" i="1"/>
  <c r="P10" i="1"/>
  <c r="P12" i="1"/>
  <c r="P13" i="1"/>
  <c r="P14" i="1"/>
  <c r="P16" i="1"/>
  <c r="P61" i="10"/>
  <c r="C61" i="10"/>
  <c r="P60" i="10"/>
  <c r="C60" i="10"/>
  <c r="P141" i="10"/>
  <c r="C141" i="10"/>
  <c r="P128" i="10"/>
  <c r="C128" i="10"/>
  <c r="P120" i="10"/>
  <c r="C120" i="10"/>
  <c r="P117" i="10"/>
  <c r="C117" i="10"/>
  <c r="P92" i="10"/>
  <c r="C92" i="10"/>
  <c r="P87" i="10"/>
  <c r="C87" i="10"/>
  <c r="P64" i="10"/>
  <c r="C64" i="10"/>
  <c r="P32" i="10"/>
  <c r="C32" i="10"/>
  <c r="P24" i="10"/>
  <c r="C24" i="10"/>
  <c r="P21" i="10"/>
  <c r="C21" i="10"/>
  <c r="P14" i="10"/>
  <c r="C14" i="10"/>
  <c r="P10" i="10"/>
  <c r="C10" i="10"/>
  <c r="P3" i="10"/>
  <c r="AE3" i="10" s="1"/>
  <c r="C3" i="10"/>
  <c r="A25" i="9"/>
  <c r="A50" i="9" s="1"/>
  <c r="A75" i="9" s="1"/>
  <c r="A100" i="9" s="1"/>
  <c r="A125" i="9" s="1"/>
  <c r="A150" i="9" s="1"/>
  <c r="A175" i="9" s="1"/>
  <c r="A200" i="9" s="1"/>
  <c r="A225" i="9" s="1"/>
  <c r="C12" i="1"/>
  <c r="C13" i="1"/>
  <c r="D13" i="1" s="1"/>
  <c r="C14" i="1"/>
  <c r="D14" i="1" s="1"/>
  <c r="C16" i="1"/>
  <c r="C26" i="1"/>
  <c r="C28" i="1"/>
  <c r="C30" i="1"/>
  <c r="C31" i="1"/>
  <c r="C34" i="1"/>
  <c r="C35" i="1"/>
  <c r="C36" i="1"/>
  <c r="C38" i="1"/>
  <c r="C50" i="1"/>
  <c r="C56" i="1"/>
  <c r="C57" i="1"/>
  <c r="C58" i="1"/>
  <c r="C59" i="1"/>
  <c r="C60" i="1"/>
  <c r="C61" i="1"/>
  <c r="C62" i="1"/>
  <c r="C63" i="1"/>
  <c r="C66" i="1"/>
  <c r="C68" i="1"/>
  <c r="D4" i="1"/>
  <c r="D6" i="1"/>
  <c r="D7" i="1"/>
  <c r="B7" i="1" s="1"/>
  <c r="D9" i="1"/>
  <c r="B9" i="1" s="1"/>
  <c r="D10" i="1"/>
  <c r="B10" i="1" s="1"/>
  <c r="D12" i="1"/>
  <c r="D16" i="1"/>
  <c r="D26" i="1"/>
  <c r="D28" i="1"/>
  <c r="A250" i="9"/>
  <c r="A275" i="9" s="1"/>
  <c r="A300" i="9" s="1"/>
  <c r="A325" i="9" s="1"/>
  <c r="A350" i="9" s="1"/>
  <c r="A375" i="9" s="1"/>
  <c r="A400" i="9" s="1"/>
  <c r="A425" i="9" s="1"/>
  <c r="A450" i="9" s="1"/>
  <c r="A475" i="9" s="1"/>
  <c r="A500" i="9" s="1"/>
  <c r="A525" i="9" s="1"/>
  <c r="A550" i="9" s="1"/>
  <c r="A575" i="9" s="1"/>
  <c r="A600" i="9" s="1"/>
  <c r="A625" i="9" s="1"/>
  <c r="A650" i="9" s="1"/>
  <c r="A675" i="9" s="1"/>
  <c r="A700" i="9" s="1"/>
  <c r="A725" i="9" s="1"/>
  <c r="A750" i="9" s="1"/>
  <c r="A775" i="9" s="1"/>
  <c r="A800" i="9" s="1"/>
  <c r="A825" i="9" s="1"/>
  <c r="A850" i="9" s="1"/>
  <c r="B25" i="9"/>
  <c r="C225" i="1"/>
  <c r="P182" i="1"/>
  <c r="C182" i="1"/>
  <c r="P177" i="1"/>
  <c r="C177" i="1"/>
  <c r="P151" i="1"/>
  <c r="C151" i="1"/>
  <c r="P126" i="1"/>
  <c r="C126" i="1"/>
  <c r="P118" i="1"/>
  <c r="C118" i="1"/>
  <c r="P100" i="1"/>
  <c r="C100" i="1"/>
  <c r="P94" i="1"/>
  <c r="C94" i="1"/>
  <c r="P78" i="1"/>
  <c r="C78" i="1"/>
  <c r="P66" i="1"/>
  <c r="P34" i="1"/>
  <c r="P93" i="10"/>
  <c r="C93" i="10"/>
  <c r="P91" i="10"/>
  <c r="C91" i="10"/>
  <c r="P90" i="10"/>
  <c r="C90" i="10"/>
  <c r="T71" i="10"/>
  <c r="T56" i="10"/>
  <c r="R176" i="1"/>
  <c r="T166" i="1"/>
  <c r="R84" i="1"/>
  <c r="R166" i="1"/>
  <c r="T215" i="1"/>
  <c r="R34" i="10"/>
  <c r="T112" i="1"/>
  <c r="R82" i="1"/>
  <c r="R146" i="1"/>
  <c r="T74" i="10"/>
  <c r="T43" i="10"/>
  <c r="R212" i="1"/>
  <c r="T145" i="1"/>
  <c r="T82" i="1"/>
  <c r="R67" i="1"/>
  <c r="R58" i="10"/>
  <c r="R51" i="1"/>
  <c r="R57" i="10"/>
  <c r="R40" i="1"/>
  <c r="T83" i="10"/>
  <c r="T39" i="10"/>
  <c r="T44" i="10"/>
  <c r="R65" i="1"/>
  <c r="T154" i="1"/>
  <c r="R221" i="1"/>
  <c r="T40" i="1"/>
  <c r="T20" i="1"/>
  <c r="R145" i="1"/>
  <c r="T21" i="1"/>
  <c r="R64" i="1"/>
  <c r="R4" i="10"/>
  <c r="R217" i="1"/>
  <c r="T81" i="1"/>
  <c r="R214" i="1"/>
  <c r="R36" i="10"/>
  <c r="T134" i="1"/>
  <c r="T86" i="1"/>
  <c r="T34" i="10"/>
  <c r="T167" i="1"/>
  <c r="R208" i="1"/>
  <c r="R50" i="10"/>
  <c r="R119" i="1"/>
  <c r="R51" i="10"/>
  <c r="T198" i="1"/>
  <c r="R38" i="10"/>
  <c r="R80" i="1"/>
  <c r="T80" i="10"/>
  <c r="R40" i="10"/>
  <c r="R85" i="10"/>
  <c r="R83" i="10"/>
  <c r="R39" i="10"/>
  <c r="T57" i="10"/>
  <c r="R43" i="10"/>
  <c r="T9" i="1"/>
  <c r="T52" i="10"/>
  <c r="R171" i="1"/>
  <c r="T79" i="10"/>
  <c r="T41" i="1"/>
  <c r="T15" i="1"/>
  <c r="R201" i="1"/>
  <c r="R66" i="10"/>
  <c r="R67" i="10"/>
  <c r="R45" i="10"/>
  <c r="R155" i="1"/>
  <c r="T216" i="1"/>
  <c r="R20" i="10"/>
  <c r="T30" i="10"/>
  <c r="T164" i="1"/>
  <c r="R54" i="10"/>
  <c r="T54" i="10"/>
  <c r="T58" i="10"/>
  <c r="T22" i="1"/>
  <c r="T43" i="1"/>
  <c r="R41" i="1"/>
  <c r="R18" i="1"/>
  <c r="R233" i="1"/>
  <c r="R71" i="10"/>
  <c r="T171" i="1"/>
  <c r="T169" i="1"/>
  <c r="T55" i="10"/>
  <c r="R198" i="1"/>
  <c r="T82" i="10"/>
  <c r="R115" i="1"/>
  <c r="T197" i="1"/>
  <c r="R19" i="1"/>
  <c r="R144" i="1"/>
  <c r="T147" i="1"/>
  <c r="T217" i="1"/>
  <c r="T10" i="1"/>
  <c r="R168" i="1"/>
  <c r="R48" i="1"/>
  <c r="R112" i="1"/>
  <c r="T78" i="10"/>
  <c r="R42" i="10"/>
  <c r="R45" i="1"/>
  <c r="T142" i="1"/>
  <c r="R84" i="10"/>
  <c r="R41" i="10"/>
  <c r="R147" i="1"/>
  <c r="T73" i="10"/>
  <c r="T143" i="1"/>
  <c r="R216" i="1"/>
  <c r="R82" i="10"/>
  <c r="R170" i="1"/>
  <c r="R49" i="10"/>
  <c r="R69" i="10"/>
  <c r="T48" i="1"/>
  <c r="R30" i="10"/>
  <c r="T72" i="10"/>
  <c r="R167" i="1"/>
  <c r="R83" i="1"/>
  <c r="T44" i="1"/>
  <c r="T168" i="1"/>
  <c r="T49" i="10"/>
  <c r="R74" i="10"/>
  <c r="T196" i="1"/>
  <c r="T233" i="1"/>
  <c r="R213" i="1"/>
  <c r="T208" i="1"/>
  <c r="R52" i="10"/>
  <c r="T33" i="1"/>
  <c r="R86" i="1"/>
  <c r="T46" i="1"/>
  <c r="T199" i="1"/>
  <c r="R154" i="1"/>
  <c r="T40" i="10"/>
  <c r="T53" i="10"/>
  <c r="R73" i="10"/>
  <c r="T42" i="10"/>
  <c r="R142" i="1"/>
  <c r="T4" i="10"/>
  <c r="R22" i="1"/>
  <c r="T45" i="10"/>
  <c r="R43" i="1"/>
  <c r="T176" i="1"/>
  <c r="T38" i="10"/>
  <c r="T141" i="1"/>
  <c r="R134" i="1"/>
  <c r="R77" i="10"/>
  <c r="T221" i="1"/>
  <c r="T83" i="1"/>
  <c r="R46" i="1"/>
  <c r="T35" i="10"/>
  <c r="T85" i="1"/>
  <c r="R143" i="1"/>
  <c r="T119" i="1"/>
  <c r="T84" i="1"/>
  <c r="T88" i="1"/>
  <c r="T67" i="10"/>
  <c r="T79" i="1"/>
  <c r="T27" i="1"/>
  <c r="T84" i="10"/>
  <c r="R79" i="1"/>
  <c r="T115" i="1"/>
  <c r="R27" i="1"/>
  <c r="T45" i="1"/>
  <c r="T51" i="1"/>
  <c r="T52" i="1"/>
  <c r="R141" i="1"/>
  <c r="T214" i="1"/>
  <c r="T18" i="1"/>
  <c r="T19" i="1"/>
  <c r="T211" i="1"/>
  <c r="R15" i="1"/>
  <c r="T69" i="10"/>
  <c r="T77" i="10"/>
  <c r="T65" i="1"/>
  <c r="T144" i="1"/>
  <c r="R55" i="10"/>
  <c r="R81" i="10"/>
  <c r="T36" i="10"/>
  <c r="T66" i="10"/>
  <c r="T165" i="1"/>
  <c r="R35" i="10"/>
  <c r="T67" i="1"/>
  <c r="R20" i="1"/>
  <c r="T146" i="1"/>
  <c r="R33" i="1"/>
  <c r="T68" i="10"/>
  <c r="R199" i="1"/>
  <c r="R169" i="1"/>
  <c r="T116" i="1"/>
  <c r="R211" i="1"/>
  <c r="R72" i="10"/>
  <c r="R79" i="10"/>
  <c r="R44" i="1"/>
  <c r="R197" i="1"/>
  <c r="R56" i="10"/>
  <c r="T87" i="1"/>
  <c r="R215" i="1"/>
  <c r="R68" i="10"/>
  <c r="T41" i="10"/>
  <c r="T85" i="10"/>
  <c r="T80" i="1"/>
  <c r="T50" i="10"/>
  <c r="R88" i="1"/>
  <c r="R116" i="1"/>
  <c r="T155" i="1"/>
  <c r="R164" i="1"/>
  <c r="T170" i="1"/>
  <c r="R44" i="10"/>
  <c r="T64" i="1"/>
  <c r="R80" i="10"/>
  <c r="R196" i="1"/>
  <c r="T81" i="10"/>
  <c r="R81" i="1"/>
  <c r="T212" i="1"/>
  <c r="R78" i="10"/>
  <c r="T201" i="1"/>
  <c r="R87" i="1"/>
  <c r="R37" i="1"/>
  <c r="T37" i="1"/>
  <c r="T51" i="10"/>
  <c r="R85" i="1"/>
  <c r="R165" i="1"/>
  <c r="R52" i="1"/>
  <c r="T213" i="1"/>
  <c r="R53" i="10"/>
  <c r="T20" i="10"/>
  <c r="R21" i="1"/>
  <c r="AF110" i="10" l="1"/>
  <c r="AH8" i="1"/>
  <c r="AB80" i="1"/>
  <c r="AG80" i="1" s="1"/>
  <c r="AB164" i="1"/>
  <c r="AG164" i="1" s="1"/>
  <c r="AB46" i="1"/>
  <c r="AG46" i="1" s="1"/>
  <c r="AB199" i="1"/>
  <c r="AG199" i="1" s="1"/>
  <c r="AB38" i="10"/>
  <c r="AG38" i="10" s="1"/>
  <c r="AB58" i="10"/>
  <c r="AG58" i="10" s="1"/>
  <c r="AB21" i="1"/>
  <c r="AG21" i="1" s="1"/>
  <c r="AB144" i="1"/>
  <c r="AG144" i="1" s="1"/>
  <c r="AB64" i="1"/>
  <c r="AG64" i="1" s="1"/>
  <c r="AB37" i="1"/>
  <c r="AG37" i="1" s="1"/>
  <c r="AB68" i="10"/>
  <c r="AG68" i="10" s="1"/>
  <c r="AB81" i="10"/>
  <c r="AG81" i="10" s="1"/>
  <c r="AB85" i="1"/>
  <c r="AG85" i="1" s="1"/>
  <c r="AB119" i="1"/>
  <c r="AG119" i="1" s="1"/>
  <c r="AB143" i="1"/>
  <c r="AG143" i="1" s="1"/>
  <c r="AB201" i="1"/>
  <c r="AG201" i="1" s="1"/>
  <c r="AB213" i="1"/>
  <c r="AG213" i="1" s="1"/>
  <c r="AB44" i="1"/>
  <c r="AG44" i="1" s="1"/>
  <c r="AB88" i="1"/>
  <c r="AG88" i="1" s="1"/>
  <c r="AB169" i="1"/>
  <c r="AG169" i="1" s="1"/>
  <c r="AB198" i="1"/>
  <c r="AG198" i="1" s="1"/>
  <c r="AB45" i="1"/>
  <c r="AG45" i="1" s="1"/>
  <c r="AB43" i="10"/>
  <c r="AG43" i="10" s="1"/>
  <c r="AB30" i="10"/>
  <c r="AG30" i="10" s="1"/>
  <c r="AB67" i="10"/>
  <c r="AG67" i="10" s="1"/>
  <c r="AB85" i="10"/>
  <c r="AG85" i="10" s="1"/>
  <c r="AB57" i="10"/>
  <c r="AG57" i="10" s="1"/>
  <c r="AB51" i="10"/>
  <c r="AG51" i="10" s="1"/>
  <c r="AB80" i="10"/>
  <c r="AG80" i="10" s="1"/>
  <c r="AB20" i="1"/>
  <c r="AG20" i="1" s="1"/>
  <c r="AB86" i="1"/>
  <c r="AB214" i="1"/>
  <c r="AG214" i="1" s="1"/>
  <c r="AB170" i="1"/>
  <c r="AG170" i="1" s="1"/>
  <c r="AB44" i="10"/>
  <c r="AG44" i="10" s="1"/>
  <c r="AB71" i="10"/>
  <c r="AG71" i="10" s="1"/>
  <c r="AB49" i="10"/>
  <c r="AG49" i="10" s="1"/>
  <c r="AB33" i="1"/>
  <c r="AG33" i="1" s="1"/>
  <c r="AB212" i="1"/>
  <c r="AG212" i="1" s="1"/>
  <c r="AB168" i="1"/>
  <c r="AG168" i="1" s="1"/>
  <c r="AB42" i="10"/>
  <c r="AG42" i="10" s="1"/>
  <c r="AB19" i="1"/>
  <c r="AG19" i="1" s="1"/>
  <c r="AB66" i="10"/>
  <c r="AG66" i="10" s="1"/>
  <c r="AM10" i="1"/>
  <c r="AB67" i="1"/>
  <c r="AG67" i="1" s="1"/>
  <c r="AB83" i="1"/>
  <c r="AG83" i="1" s="1"/>
  <c r="AB147" i="1"/>
  <c r="AG147" i="1" s="1"/>
  <c r="AB155" i="1"/>
  <c r="AG155" i="1" s="1"/>
  <c r="AB217" i="1"/>
  <c r="AG217" i="1" s="1"/>
  <c r="AB211" i="1"/>
  <c r="AG211" i="1" s="1"/>
  <c r="AB41" i="1"/>
  <c r="AG41" i="1" s="1"/>
  <c r="AB115" i="1"/>
  <c r="AG115" i="1" s="1"/>
  <c r="AB167" i="1"/>
  <c r="AG167" i="1" s="1"/>
  <c r="AB196" i="1"/>
  <c r="AG196" i="1" s="1"/>
  <c r="AB4" i="10"/>
  <c r="AG4" i="10" s="1"/>
  <c r="AB41" i="10"/>
  <c r="AG41" i="10" s="1"/>
  <c r="AB35" i="10"/>
  <c r="AG35" i="10" s="1"/>
  <c r="AB74" i="10"/>
  <c r="AG74" i="10" s="1"/>
  <c r="AB79" i="10"/>
  <c r="AG79" i="10" s="1"/>
  <c r="AB55" i="10"/>
  <c r="AG55" i="10" s="1"/>
  <c r="AB52" i="10"/>
  <c r="AG52" i="10" s="1"/>
  <c r="AB18" i="1"/>
  <c r="AG18" i="1" s="1"/>
  <c r="AB84" i="1"/>
  <c r="AG84" i="1" s="1"/>
  <c r="AB43" i="1"/>
  <c r="AG43" i="1" s="1"/>
  <c r="AB84" i="10"/>
  <c r="AG84" i="10" s="1"/>
  <c r="AM9" i="1"/>
  <c r="AN9" i="1" s="1"/>
  <c r="AB208" i="1"/>
  <c r="AG208" i="1" s="1"/>
  <c r="AB51" i="1"/>
  <c r="AG51" i="1" s="1"/>
  <c r="AB53" i="10"/>
  <c r="AG53" i="10" s="1"/>
  <c r="AB79" i="1"/>
  <c r="AG79" i="1" s="1"/>
  <c r="AB82" i="1"/>
  <c r="AG82" i="1" s="1"/>
  <c r="AB146" i="1"/>
  <c r="AG146" i="1" s="1"/>
  <c r="AB154" i="1"/>
  <c r="AG154" i="1" s="1"/>
  <c r="AB216" i="1"/>
  <c r="AG216" i="1" s="1"/>
  <c r="AB221" i="1"/>
  <c r="AG221" i="1" s="1"/>
  <c r="AB40" i="1"/>
  <c r="AG40" i="1" s="1"/>
  <c r="AB134" i="1"/>
  <c r="AG134" i="1" s="1"/>
  <c r="AB166" i="1"/>
  <c r="AG166" i="1" s="1"/>
  <c r="AB233" i="1"/>
  <c r="AG233" i="1" s="1"/>
  <c r="AB20" i="10"/>
  <c r="AG20" i="10" s="1"/>
  <c r="AB40" i="10"/>
  <c r="AG40" i="10" s="1"/>
  <c r="AB34" i="10"/>
  <c r="AG34" i="10" s="1"/>
  <c r="AB73" i="10"/>
  <c r="AG73" i="10" s="1"/>
  <c r="AB78" i="10"/>
  <c r="AG78" i="10" s="1"/>
  <c r="AB54" i="10"/>
  <c r="AG54" i="10" s="1"/>
  <c r="AB83" i="10"/>
  <c r="AG83" i="10" s="1"/>
  <c r="AB176" i="1"/>
  <c r="AG176" i="1" s="1"/>
  <c r="AB15" i="1"/>
  <c r="AG15" i="1" s="1"/>
  <c r="AB142" i="1"/>
  <c r="AG142" i="1" s="1"/>
  <c r="AB197" i="1"/>
  <c r="AG197" i="1" s="1"/>
  <c r="AB56" i="10"/>
  <c r="AG56" i="10" s="1"/>
  <c r="AB112" i="1"/>
  <c r="AG112" i="1" s="1"/>
  <c r="AB116" i="1"/>
  <c r="AG116" i="1" s="1"/>
  <c r="AB36" i="10"/>
  <c r="AG36" i="10" s="1"/>
  <c r="AB48" i="1"/>
  <c r="AG48" i="1" s="1"/>
  <c r="AB87" i="1"/>
  <c r="AG87" i="1" s="1"/>
  <c r="AB81" i="1"/>
  <c r="AG81" i="1" s="1"/>
  <c r="AB145" i="1"/>
  <c r="AG145" i="1" s="1"/>
  <c r="AB171" i="1"/>
  <c r="AG171" i="1" s="1"/>
  <c r="AB215" i="1"/>
  <c r="AG215" i="1" s="1"/>
  <c r="AB52" i="1"/>
  <c r="AG52" i="1" s="1"/>
  <c r="AB65" i="1"/>
  <c r="AG65" i="1" s="1"/>
  <c r="AB141" i="1"/>
  <c r="AG141" i="1" s="1"/>
  <c r="AB165" i="1"/>
  <c r="AG165" i="1" s="1"/>
  <c r="AB27" i="1"/>
  <c r="AG27" i="1" s="1"/>
  <c r="AB45" i="10"/>
  <c r="AG45" i="10" s="1"/>
  <c r="AB39" i="10"/>
  <c r="AG39" i="10" s="1"/>
  <c r="AB69" i="10"/>
  <c r="AG69" i="10" s="1"/>
  <c r="AB72" i="10"/>
  <c r="AG72" i="10" s="1"/>
  <c r="AB77" i="10"/>
  <c r="AG77" i="10" s="1"/>
  <c r="AB50" i="10"/>
  <c r="AG50" i="10" s="1"/>
  <c r="AB82" i="10"/>
  <c r="AG82" i="10" s="1"/>
  <c r="AB22" i="1"/>
  <c r="AG22" i="1" s="1"/>
  <c r="AM176" i="1"/>
  <c r="AN176" i="1" s="1"/>
  <c r="AO176" i="1" s="1"/>
  <c r="AC176" i="1"/>
  <c r="AD176" i="1" s="1"/>
  <c r="AM22" i="1"/>
  <c r="AN22" i="1" s="1"/>
  <c r="AO22" i="1" s="1"/>
  <c r="AC22" i="1"/>
  <c r="AD22" i="1" s="1"/>
  <c r="AM21" i="1"/>
  <c r="AN21" i="1" s="1"/>
  <c r="AO21" i="1" s="1"/>
  <c r="AC21" i="1"/>
  <c r="AD21" i="1" s="1"/>
  <c r="AM20" i="1"/>
  <c r="AN20" i="1" s="1"/>
  <c r="AO20" i="1" s="1"/>
  <c r="AC20" i="1"/>
  <c r="AD20" i="1" s="1"/>
  <c r="AM19" i="1"/>
  <c r="AN19" i="1" s="1"/>
  <c r="AO19" i="1" s="1"/>
  <c r="AC19" i="1"/>
  <c r="AD19" i="1" s="1"/>
  <c r="AM18" i="1"/>
  <c r="AN18" i="1" s="1"/>
  <c r="AO18" i="1" s="1"/>
  <c r="AC18" i="1"/>
  <c r="AD18" i="1" s="1"/>
  <c r="AM15" i="1"/>
  <c r="AN15" i="1" s="1"/>
  <c r="AO15" i="1" s="1"/>
  <c r="AC15" i="1"/>
  <c r="AD15" i="1" s="1"/>
  <c r="A875" i="9"/>
  <c r="AM48" i="1"/>
  <c r="AN48" i="1" s="1"/>
  <c r="AC48" i="1"/>
  <c r="AD48" i="1" s="1"/>
  <c r="AL3" i="10"/>
  <c r="AM83" i="10"/>
  <c r="AN83" i="10" s="1"/>
  <c r="AC83" i="10"/>
  <c r="AD83" i="10" s="1"/>
  <c r="AM82" i="10"/>
  <c r="AN82" i="10" s="1"/>
  <c r="AC82" i="10"/>
  <c r="AD82" i="10" s="1"/>
  <c r="AM81" i="10"/>
  <c r="AN81" i="10" s="1"/>
  <c r="AC81" i="10"/>
  <c r="AD81" i="10" s="1"/>
  <c r="AM80" i="10"/>
  <c r="AN80" i="10" s="1"/>
  <c r="AC80" i="10"/>
  <c r="AD80" i="10" s="1"/>
  <c r="AM52" i="10"/>
  <c r="AN52" i="10" s="1"/>
  <c r="AC52" i="10"/>
  <c r="AD52" i="10" s="1"/>
  <c r="AM53" i="10"/>
  <c r="AN53" i="10" s="1"/>
  <c r="AC53" i="10"/>
  <c r="AD53" i="10" s="1"/>
  <c r="AM51" i="10"/>
  <c r="AN51" i="10" s="1"/>
  <c r="AC51" i="10"/>
  <c r="AD51" i="10" s="1"/>
  <c r="AM58" i="10"/>
  <c r="AN58" i="10" s="1"/>
  <c r="AC58" i="10"/>
  <c r="AD58" i="10" s="1"/>
  <c r="AM57" i="10"/>
  <c r="AN57" i="10" s="1"/>
  <c r="AC57" i="10"/>
  <c r="AD57" i="10" s="1"/>
  <c r="AM56" i="10"/>
  <c r="AN56" i="10" s="1"/>
  <c r="AC56" i="10"/>
  <c r="AD56" i="10" s="1"/>
  <c r="AM55" i="10"/>
  <c r="AN55" i="10" s="1"/>
  <c r="AC55" i="10"/>
  <c r="AD55" i="10" s="1"/>
  <c r="AM54" i="10"/>
  <c r="AN54" i="10" s="1"/>
  <c r="AC54" i="10"/>
  <c r="AD54" i="10" s="1"/>
  <c r="AM50" i="10"/>
  <c r="AN50" i="10" s="1"/>
  <c r="AC50" i="10"/>
  <c r="AD50" i="10" s="1"/>
  <c r="AM49" i="10"/>
  <c r="AN49" i="10" s="1"/>
  <c r="AC49" i="10"/>
  <c r="AM85" i="10"/>
  <c r="AN85" i="10" s="1"/>
  <c r="AC85" i="10"/>
  <c r="AD85" i="10" s="1"/>
  <c r="AM84" i="10"/>
  <c r="AN84" i="10" s="1"/>
  <c r="AC84" i="10"/>
  <c r="AD84" i="10" s="1"/>
  <c r="AM79" i="10"/>
  <c r="AN79" i="10" s="1"/>
  <c r="AC79" i="10"/>
  <c r="AD79" i="10" s="1"/>
  <c r="AM78" i="10"/>
  <c r="AN78" i="10" s="1"/>
  <c r="AC78" i="10"/>
  <c r="AD78" i="10" s="1"/>
  <c r="AM77" i="10"/>
  <c r="AN77" i="10" s="1"/>
  <c r="AC77" i="10"/>
  <c r="AD77" i="10" s="1"/>
  <c r="AM74" i="10"/>
  <c r="AN74" i="10" s="1"/>
  <c r="AC74" i="10"/>
  <c r="AD74" i="10" s="1"/>
  <c r="AM73" i="10"/>
  <c r="AN73" i="10" s="1"/>
  <c r="AC73" i="10"/>
  <c r="AD73" i="10" s="1"/>
  <c r="AM72" i="10"/>
  <c r="AN72" i="10" s="1"/>
  <c r="AC72" i="10"/>
  <c r="AD72" i="10" s="1"/>
  <c r="AM71" i="10"/>
  <c r="AN71" i="10" s="1"/>
  <c r="AC71" i="10"/>
  <c r="AM69" i="10"/>
  <c r="AN69" i="10" s="1"/>
  <c r="AC69" i="10"/>
  <c r="AD69" i="10" s="1"/>
  <c r="AM68" i="10"/>
  <c r="AN68" i="10" s="1"/>
  <c r="AC68" i="10"/>
  <c r="AD68" i="10" s="1"/>
  <c r="AM67" i="10"/>
  <c r="AN67" i="10" s="1"/>
  <c r="AC67" i="10"/>
  <c r="AD67" i="10" s="1"/>
  <c r="AM66" i="10"/>
  <c r="AN66" i="10" s="1"/>
  <c r="AC66" i="10"/>
  <c r="AM36" i="10"/>
  <c r="AN36" i="10" s="1"/>
  <c r="AC36" i="10"/>
  <c r="AD36" i="10" s="1"/>
  <c r="AM35" i="10"/>
  <c r="AN35" i="10" s="1"/>
  <c r="AC35" i="10"/>
  <c r="AD35" i="10" s="1"/>
  <c r="AM34" i="10"/>
  <c r="AN34" i="10" s="1"/>
  <c r="AC34" i="10"/>
  <c r="AM30" i="10"/>
  <c r="AN30" i="10" s="1"/>
  <c r="AC30" i="10"/>
  <c r="AD30" i="10" s="1"/>
  <c r="AM45" i="10"/>
  <c r="AN45" i="10" s="1"/>
  <c r="AC45" i="10"/>
  <c r="AD45" i="10" s="1"/>
  <c r="AM44" i="10"/>
  <c r="AN44" i="10" s="1"/>
  <c r="AC44" i="10"/>
  <c r="AD44" i="10" s="1"/>
  <c r="AM43" i="10"/>
  <c r="AN43" i="10" s="1"/>
  <c r="AC43" i="10"/>
  <c r="AD43" i="10" s="1"/>
  <c r="AM42" i="10"/>
  <c r="AN42" i="10" s="1"/>
  <c r="AC42" i="10"/>
  <c r="AD42" i="10" s="1"/>
  <c r="AM41" i="10"/>
  <c r="AN41" i="10" s="1"/>
  <c r="AC41" i="10"/>
  <c r="AD41" i="10" s="1"/>
  <c r="AM40" i="10"/>
  <c r="AN40" i="10" s="1"/>
  <c r="AC40" i="10"/>
  <c r="AD40" i="10" s="1"/>
  <c r="AM39" i="10"/>
  <c r="AN39" i="10" s="1"/>
  <c r="AC39" i="10"/>
  <c r="AD39" i="10" s="1"/>
  <c r="AM38" i="10"/>
  <c r="AN38" i="10" s="1"/>
  <c r="AC38" i="10"/>
  <c r="AM20" i="10"/>
  <c r="AN20" i="10" s="1"/>
  <c r="AC20" i="10"/>
  <c r="AD20" i="10" s="1"/>
  <c r="AM4" i="10"/>
  <c r="AN4" i="10" s="1"/>
  <c r="AC4" i="10"/>
  <c r="AD4" i="10" s="1"/>
  <c r="AM51" i="1"/>
  <c r="AN51" i="1" s="1"/>
  <c r="AC51" i="1"/>
  <c r="AD51" i="1" s="1"/>
  <c r="AM45" i="1"/>
  <c r="AN45" i="1" s="1"/>
  <c r="AC45" i="1"/>
  <c r="AD45" i="1" s="1"/>
  <c r="AM37" i="1"/>
  <c r="AN37" i="1" s="1"/>
  <c r="AC37" i="1"/>
  <c r="AD37" i="1" s="1"/>
  <c r="AM27" i="1"/>
  <c r="AN27" i="1" s="1"/>
  <c r="AC27" i="1"/>
  <c r="AD27" i="1" s="1"/>
  <c r="AM233" i="1"/>
  <c r="AN233" i="1" s="1"/>
  <c r="AC233" i="1"/>
  <c r="AD233" i="1" s="1"/>
  <c r="AM199" i="1"/>
  <c r="AN199" i="1" s="1"/>
  <c r="AC199" i="1"/>
  <c r="AD199" i="1" s="1"/>
  <c r="AM198" i="1"/>
  <c r="AN198" i="1" s="1"/>
  <c r="AC198" i="1"/>
  <c r="AD198" i="1" s="1"/>
  <c r="AM197" i="1"/>
  <c r="AN197" i="1" s="1"/>
  <c r="AC197" i="1"/>
  <c r="AD197" i="1" s="1"/>
  <c r="AM196" i="1"/>
  <c r="AN196" i="1" s="1"/>
  <c r="AC196" i="1"/>
  <c r="AD196" i="1" s="1"/>
  <c r="AM170" i="1"/>
  <c r="AN170" i="1" s="1"/>
  <c r="AC170" i="1"/>
  <c r="AD170" i="1" s="1"/>
  <c r="AM169" i="1"/>
  <c r="AN169" i="1" s="1"/>
  <c r="AC169" i="1"/>
  <c r="AD169" i="1" s="1"/>
  <c r="AM168" i="1"/>
  <c r="AN168" i="1" s="1"/>
  <c r="AC168" i="1"/>
  <c r="AD168" i="1" s="1"/>
  <c r="AM167" i="1"/>
  <c r="AN167" i="1" s="1"/>
  <c r="AC167" i="1"/>
  <c r="AD167" i="1" s="1"/>
  <c r="AM166" i="1"/>
  <c r="AN166" i="1" s="1"/>
  <c r="AC166" i="1"/>
  <c r="AD166" i="1" s="1"/>
  <c r="AM165" i="1"/>
  <c r="AN165" i="1" s="1"/>
  <c r="AC165" i="1"/>
  <c r="AD165" i="1" s="1"/>
  <c r="AM141" i="1"/>
  <c r="AN141" i="1" s="1"/>
  <c r="AC141" i="1"/>
  <c r="AD141" i="1" s="1"/>
  <c r="AM134" i="1"/>
  <c r="AN134" i="1" s="1"/>
  <c r="AC134" i="1"/>
  <c r="AD134" i="1" s="1"/>
  <c r="AM116" i="1"/>
  <c r="AN116" i="1" s="1"/>
  <c r="AC116" i="1"/>
  <c r="AD116" i="1" s="1"/>
  <c r="AM115" i="1"/>
  <c r="AN115" i="1" s="1"/>
  <c r="AC115" i="1"/>
  <c r="AD115" i="1" s="1"/>
  <c r="AM88" i="1"/>
  <c r="AN88" i="1" s="1"/>
  <c r="AC88" i="1"/>
  <c r="AD88" i="1" s="1"/>
  <c r="AM65" i="1"/>
  <c r="AN65" i="1" s="1"/>
  <c r="AC65" i="1"/>
  <c r="AD65" i="1" s="1"/>
  <c r="AM64" i="1"/>
  <c r="AN64" i="1" s="1"/>
  <c r="AC64" i="1"/>
  <c r="AD64" i="1" s="1"/>
  <c r="AM46" i="1"/>
  <c r="AN46" i="1" s="1"/>
  <c r="AC46" i="1"/>
  <c r="AD46" i="1" s="1"/>
  <c r="AM44" i="1"/>
  <c r="AN44" i="1" s="1"/>
  <c r="AC44" i="1"/>
  <c r="AD44" i="1" s="1"/>
  <c r="AM43" i="1"/>
  <c r="AN43" i="1" s="1"/>
  <c r="AC43" i="1"/>
  <c r="AD43" i="1" s="1"/>
  <c r="AM41" i="1"/>
  <c r="AN41" i="1" s="1"/>
  <c r="AC41" i="1"/>
  <c r="AD41" i="1" s="1"/>
  <c r="AM40" i="1"/>
  <c r="AN40" i="1" s="1"/>
  <c r="AC40" i="1"/>
  <c r="AD40" i="1" s="1"/>
  <c r="AM52" i="1"/>
  <c r="AN52" i="1" s="1"/>
  <c r="AC52" i="1"/>
  <c r="AD52" i="1" s="1"/>
  <c r="B6" i="1"/>
  <c r="AM221" i="1"/>
  <c r="AN221" i="1" s="1"/>
  <c r="AC221" i="1"/>
  <c r="AD221" i="1" s="1"/>
  <c r="AM217" i="1"/>
  <c r="AN217" i="1" s="1"/>
  <c r="AC217" i="1"/>
  <c r="AD217" i="1" s="1"/>
  <c r="AM216" i="1"/>
  <c r="AN216" i="1" s="1"/>
  <c r="AC216" i="1"/>
  <c r="AD216" i="1" s="1"/>
  <c r="AM215" i="1"/>
  <c r="AN215" i="1" s="1"/>
  <c r="AC215" i="1"/>
  <c r="AD215" i="1" s="1"/>
  <c r="AM214" i="1"/>
  <c r="AN214" i="1" s="1"/>
  <c r="AC214" i="1"/>
  <c r="AD214" i="1" s="1"/>
  <c r="AM213" i="1"/>
  <c r="AN213" i="1" s="1"/>
  <c r="AC213" i="1"/>
  <c r="AD213" i="1" s="1"/>
  <c r="AM212" i="1"/>
  <c r="AN212" i="1" s="1"/>
  <c r="AC212" i="1"/>
  <c r="AD212" i="1" s="1"/>
  <c r="AM211" i="1"/>
  <c r="AN211" i="1" s="1"/>
  <c r="AC211" i="1"/>
  <c r="AD211" i="1" s="1"/>
  <c r="AM208" i="1"/>
  <c r="AN208" i="1" s="1"/>
  <c r="AC208" i="1"/>
  <c r="AD208" i="1" s="1"/>
  <c r="AM201" i="1"/>
  <c r="AN201" i="1" s="1"/>
  <c r="AC201" i="1"/>
  <c r="AD201" i="1" s="1"/>
  <c r="AM171" i="1"/>
  <c r="AN171" i="1" s="1"/>
  <c r="AC171" i="1"/>
  <c r="AD171" i="1" s="1"/>
  <c r="AM164" i="1"/>
  <c r="AN164" i="1" s="1"/>
  <c r="AC164" i="1"/>
  <c r="AD164" i="1" s="1"/>
  <c r="AM155" i="1"/>
  <c r="AN155" i="1" s="1"/>
  <c r="AC155" i="1"/>
  <c r="AD155" i="1" s="1"/>
  <c r="AM154" i="1"/>
  <c r="AN154" i="1" s="1"/>
  <c r="AC154" i="1"/>
  <c r="AD154" i="1" s="1"/>
  <c r="AM147" i="1"/>
  <c r="AN147" i="1" s="1"/>
  <c r="AC147" i="1"/>
  <c r="AD147" i="1" s="1"/>
  <c r="AM146" i="1"/>
  <c r="AN146" i="1" s="1"/>
  <c r="AC146" i="1"/>
  <c r="AD146" i="1" s="1"/>
  <c r="AM145" i="1"/>
  <c r="AN145" i="1" s="1"/>
  <c r="AC145" i="1"/>
  <c r="AD145" i="1" s="1"/>
  <c r="AM144" i="1"/>
  <c r="AN144" i="1" s="1"/>
  <c r="AC144" i="1"/>
  <c r="AD144" i="1" s="1"/>
  <c r="AM143" i="1"/>
  <c r="AN143" i="1" s="1"/>
  <c r="AC143" i="1"/>
  <c r="AD143" i="1" s="1"/>
  <c r="AM142" i="1"/>
  <c r="AN142" i="1" s="1"/>
  <c r="AC142" i="1"/>
  <c r="AD142" i="1" s="1"/>
  <c r="AM112" i="1"/>
  <c r="AN112" i="1" s="1"/>
  <c r="AC112" i="1"/>
  <c r="AD112" i="1" s="1"/>
  <c r="AM119" i="1"/>
  <c r="AN119" i="1" s="1"/>
  <c r="AC119" i="1"/>
  <c r="AD119" i="1" s="1"/>
  <c r="AM87" i="1"/>
  <c r="AN87" i="1" s="1"/>
  <c r="AC87" i="1"/>
  <c r="AD87" i="1" s="1"/>
  <c r="AG86" i="1"/>
  <c r="AM86" i="1"/>
  <c r="AN86" i="1" s="1"/>
  <c r="AC86" i="1"/>
  <c r="AD86" i="1" s="1"/>
  <c r="AM85" i="1"/>
  <c r="AN85" i="1" s="1"/>
  <c r="AC85" i="1"/>
  <c r="AD85" i="1" s="1"/>
  <c r="AM84" i="1"/>
  <c r="AN84" i="1" s="1"/>
  <c r="AC84" i="1"/>
  <c r="AD84" i="1" s="1"/>
  <c r="AM83" i="1"/>
  <c r="AN83" i="1" s="1"/>
  <c r="AC83" i="1"/>
  <c r="AD83" i="1" s="1"/>
  <c r="AM82" i="1"/>
  <c r="AN82" i="1" s="1"/>
  <c r="AC82" i="1"/>
  <c r="AD82" i="1" s="1"/>
  <c r="AM81" i="1"/>
  <c r="AN81" i="1" s="1"/>
  <c r="AC81" i="1"/>
  <c r="AD81" i="1" s="1"/>
  <c r="AM80" i="1"/>
  <c r="AN80" i="1" s="1"/>
  <c r="AC80" i="1"/>
  <c r="AD80" i="1" s="1"/>
  <c r="AM79" i="1"/>
  <c r="AN79" i="1" s="1"/>
  <c r="AC79" i="1"/>
  <c r="AD79" i="1" s="1"/>
  <c r="AM67" i="1"/>
  <c r="AN67" i="1" s="1"/>
  <c r="AC67" i="1"/>
  <c r="AD67" i="1" s="1"/>
  <c r="AM33" i="1"/>
  <c r="AN33" i="1" s="1"/>
  <c r="AC33" i="1"/>
  <c r="AD33" i="1" s="1"/>
  <c r="AE90" i="10"/>
  <c r="AL90" i="10" s="1"/>
  <c r="AE91" i="10"/>
  <c r="AL91" i="10" s="1"/>
  <c r="AE93" i="10"/>
  <c r="AL93" i="10" s="1"/>
  <c r="AE10" i="10"/>
  <c r="AL10" i="10" s="1"/>
  <c r="AE14" i="10"/>
  <c r="AL14" i="10" s="1"/>
  <c r="AE21" i="10"/>
  <c r="AL21" i="10" s="1"/>
  <c r="AE24" i="10"/>
  <c r="AL24" i="10" s="1"/>
  <c r="AE32" i="10"/>
  <c r="AL32" i="10" s="1"/>
  <c r="AE64" i="10"/>
  <c r="AL64" i="10" s="1"/>
  <c r="AE87" i="10"/>
  <c r="AL87" i="10" s="1"/>
  <c r="AE92" i="10"/>
  <c r="AL92" i="10" s="1"/>
  <c r="AE117" i="10"/>
  <c r="AL117" i="10" s="1"/>
  <c r="AE120" i="10"/>
  <c r="AL120" i="10" s="1"/>
  <c r="AE128" i="10"/>
  <c r="AL128" i="10" s="1"/>
  <c r="AE141" i="10"/>
  <c r="AL141" i="10" s="1"/>
  <c r="AE60" i="10"/>
  <c r="AL60" i="10" s="1"/>
  <c r="AE61" i="10"/>
  <c r="AL61" i="10" s="1"/>
  <c r="AF61" i="10"/>
  <c r="AN10" i="1"/>
  <c r="AF3" i="10"/>
  <c r="AE34" i="1"/>
  <c r="AL34" i="1" s="1"/>
  <c r="AE66" i="1"/>
  <c r="AL66" i="1" s="1"/>
  <c r="AE78" i="1"/>
  <c r="AL78" i="1" s="1"/>
  <c r="AE94" i="1"/>
  <c r="AL94" i="1" s="1"/>
  <c r="AE100" i="1"/>
  <c r="AL100" i="1" s="1"/>
  <c r="AE118" i="1"/>
  <c r="AL118" i="1" s="1"/>
  <c r="AE126" i="1"/>
  <c r="AL126" i="1" s="1"/>
  <c r="AE151" i="1"/>
  <c r="AL151" i="1" s="1"/>
  <c r="AE177" i="1"/>
  <c r="AL177" i="1" s="1"/>
  <c r="AE182" i="1"/>
  <c r="AL182" i="1" s="1"/>
  <c r="AF182" i="1"/>
  <c r="AL225" i="1"/>
  <c r="AE16" i="1"/>
  <c r="AF16" i="1"/>
  <c r="AE14" i="1"/>
  <c r="AL14" i="1" s="1"/>
  <c r="AF14" i="1"/>
  <c r="AE13" i="1"/>
  <c r="AL13" i="1" s="1"/>
  <c r="AE12" i="1"/>
  <c r="AL12" i="1" s="1"/>
  <c r="AE10" i="1"/>
  <c r="AL10" i="1" s="1"/>
  <c r="AE9" i="1"/>
  <c r="AL9" i="1" s="1"/>
  <c r="AF9" i="1"/>
  <c r="AE7" i="1"/>
  <c r="AF7" i="1"/>
  <c r="AE6" i="1"/>
  <c r="AF6" i="1" s="1"/>
  <c r="AE4" i="1"/>
  <c r="AF4" i="1" s="1"/>
  <c r="B28" i="1"/>
  <c r="B26" i="1"/>
  <c r="B16" i="1"/>
  <c r="B14" i="1"/>
  <c r="B13" i="1"/>
  <c r="B12" i="1"/>
  <c r="B4" i="1"/>
  <c r="F4" i="1"/>
  <c r="AC9" i="1"/>
  <c r="AD9" i="1" s="1"/>
  <c r="F9" i="1"/>
  <c r="F7" i="1"/>
  <c r="F6" i="1"/>
  <c r="AC10" i="1"/>
  <c r="AD10" i="1" s="1"/>
  <c r="F10" i="1"/>
  <c r="D61" i="10"/>
  <c r="D60" i="10"/>
  <c r="D141" i="10"/>
  <c r="D128" i="10"/>
  <c r="D120" i="10"/>
  <c r="D117" i="10"/>
  <c r="D92" i="10"/>
  <c r="D87" i="10"/>
  <c r="D64" i="10"/>
  <c r="D32" i="10"/>
  <c r="D24" i="10"/>
  <c r="D21" i="10"/>
  <c r="D14" i="10"/>
  <c r="D10" i="10"/>
  <c r="D3" i="10"/>
  <c r="D225" i="1"/>
  <c r="D182" i="1"/>
  <c r="D177" i="1"/>
  <c r="D151" i="1"/>
  <c r="D126" i="1"/>
  <c r="D118" i="1"/>
  <c r="D100" i="1"/>
  <c r="D94" i="1"/>
  <c r="D78" i="1"/>
  <c r="D66" i="1"/>
  <c r="D34" i="1"/>
  <c r="D93" i="10"/>
  <c r="D91" i="10"/>
  <c r="D90" i="10"/>
  <c r="T4" i="1"/>
  <c r="T7" i="1"/>
  <c r="T26" i="1"/>
  <c r="T6" i="1"/>
  <c r="T28" i="1"/>
  <c r="AF128" i="10" l="1"/>
  <c r="AF87" i="10"/>
  <c r="AF21" i="10"/>
  <c r="AF91" i="10"/>
  <c r="AF10" i="1"/>
  <c r="AF100" i="1"/>
  <c r="AF120" i="10"/>
  <c r="AF64" i="10"/>
  <c r="AF14" i="10"/>
  <c r="AF90" i="10"/>
  <c r="AF60" i="10"/>
  <c r="AF117" i="10"/>
  <c r="AF32" i="10"/>
  <c r="AF10" i="10"/>
  <c r="AF126" i="1"/>
  <c r="AF34" i="1"/>
  <c r="AF141" i="10"/>
  <c r="AF92" i="10"/>
  <c r="AF24" i="10"/>
  <c r="AF93" i="10"/>
  <c r="AF118" i="1"/>
  <c r="AF78" i="1"/>
  <c r="AF66" i="1"/>
  <c r="AF94" i="1"/>
  <c r="AF12" i="1"/>
  <c r="AH21" i="1"/>
  <c r="AF177" i="1"/>
  <c r="AF151" i="1"/>
  <c r="AH20" i="1"/>
  <c r="AF13" i="1"/>
  <c r="D30" i="3"/>
  <c r="AH176" i="1"/>
  <c r="D34" i="3"/>
  <c r="AH19" i="1"/>
  <c r="AH22" i="1"/>
  <c r="AH15" i="1"/>
  <c r="D33" i="3"/>
  <c r="AC6" i="1"/>
  <c r="AD6" i="1" s="1"/>
  <c r="AM6" i="1"/>
  <c r="AN6" i="1" s="1"/>
  <c r="AM26" i="1"/>
  <c r="AM28" i="1"/>
  <c r="G33" i="3"/>
  <c r="AH18" i="1"/>
  <c r="G34" i="3"/>
  <c r="G30" i="3"/>
  <c r="B875" i="9"/>
  <c r="A900" i="9"/>
  <c r="A925" i="9" s="1"/>
  <c r="A950" i="9" s="1"/>
  <c r="A975" i="9" s="1"/>
  <c r="A1000" i="9" s="1"/>
  <c r="A1025" i="9" s="1"/>
  <c r="A1050" i="9" s="1"/>
  <c r="A1075" i="9" s="1"/>
  <c r="A1100" i="9" s="1"/>
  <c r="A1125" i="9" s="1"/>
  <c r="A1150" i="9" s="1"/>
  <c r="A1175" i="9" s="1"/>
  <c r="A1200" i="9" s="1"/>
  <c r="A1225" i="9" s="1"/>
  <c r="A1250" i="9" s="1"/>
  <c r="A1275" i="9" s="1"/>
  <c r="A1300" i="9" s="1"/>
  <c r="A1325" i="9" s="1"/>
  <c r="A1350" i="9" s="1"/>
  <c r="A1375" i="9" s="1"/>
  <c r="A1400" i="9" s="1"/>
  <c r="A1425" i="9" s="1"/>
  <c r="A1450" i="9" s="1"/>
  <c r="A1475" i="9" s="1"/>
  <c r="A1500" i="9" s="1"/>
  <c r="A1525" i="9" s="1"/>
  <c r="A1550" i="9" s="1"/>
  <c r="A1575" i="9" s="1"/>
  <c r="A1600" i="9" s="1"/>
  <c r="A1625" i="9" s="1"/>
  <c r="A1650" i="9" s="1"/>
  <c r="A1675" i="9" s="1"/>
  <c r="A1700" i="9" s="1"/>
  <c r="A1725" i="9" s="1"/>
  <c r="A1750" i="9" s="1"/>
  <c r="A1775" i="9" s="1"/>
  <c r="A1800" i="9" s="1"/>
  <c r="A1825" i="9" s="1"/>
  <c r="A1850" i="9" s="1"/>
  <c r="A1875" i="9" s="1"/>
  <c r="A1900" i="9" s="1"/>
  <c r="A1925" i="9" s="1"/>
  <c r="A1950" i="9" s="1"/>
  <c r="A1975" i="9" s="1"/>
  <c r="A2000" i="9" s="1"/>
  <c r="A2025" i="9" s="1"/>
  <c r="A2050" i="9" s="1"/>
  <c r="A2075" i="9" s="1"/>
  <c r="A2100" i="9" s="1"/>
  <c r="A2125" i="9" s="1"/>
  <c r="A2150" i="9" s="1"/>
  <c r="A2175" i="9" s="1"/>
  <c r="A2200" i="9" s="1"/>
  <c r="A2225" i="9" s="1"/>
  <c r="A2250" i="9" s="1"/>
  <c r="A2275" i="9" s="1"/>
  <c r="A2300" i="9" s="1"/>
  <c r="A2325" i="9" s="1"/>
  <c r="A2350" i="9" s="1"/>
  <c r="A2375" i="9" s="1"/>
  <c r="A2400" i="9" s="1"/>
  <c r="A2425" i="9" s="1"/>
  <c r="A2450" i="9" s="1"/>
  <c r="A2475" i="9" s="1"/>
  <c r="A2500" i="9" s="1"/>
  <c r="A2525" i="9" s="1"/>
  <c r="A2550" i="9" s="1"/>
  <c r="A2575" i="9" s="1"/>
  <c r="A2600" i="9" s="1"/>
  <c r="A2625" i="9" s="1"/>
  <c r="A2650" i="9" s="1"/>
  <c r="A2675" i="9" s="1"/>
  <c r="A2700" i="9" s="1"/>
  <c r="A2725" i="9" s="1"/>
  <c r="A2750" i="9" s="1"/>
  <c r="A2775" i="9" s="1"/>
  <c r="A2800" i="9" s="1"/>
  <c r="A2825" i="9" s="1"/>
  <c r="A2850" i="9" s="1"/>
  <c r="A2875" i="9" s="1"/>
  <c r="A2900" i="9" s="1"/>
  <c r="A2925" i="9" s="1"/>
  <c r="A2950" i="9" s="1"/>
  <c r="A2975" i="9" s="1"/>
  <c r="A3000" i="9" s="1"/>
  <c r="A3025" i="9" s="1"/>
  <c r="A3050" i="9" s="1"/>
  <c r="A3075" i="9" s="1"/>
  <c r="A3100" i="9" s="1"/>
  <c r="A3125" i="9" s="1"/>
  <c r="A3150" i="9" s="1"/>
  <c r="A3175" i="9" s="1"/>
  <c r="A3200" i="9" s="1"/>
  <c r="A3225" i="9" s="1"/>
  <c r="A3250" i="9" s="1"/>
  <c r="A3275" i="9" s="1"/>
  <c r="A3300" i="9" s="1"/>
  <c r="A3325" i="9" s="1"/>
  <c r="AC4" i="1"/>
  <c r="AD4" i="1" s="1"/>
  <c r="AM4" i="1"/>
  <c r="AN4" i="1" s="1"/>
  <c r="AO48" i="1"/>
  <c r="AH48" i="1"/>
  <c r="AO73" i="10"/>
  <c r="AH73" i="10"/>
  <c r="AO72" i="10"/>
  <c r="AH72" i="10"/>
  <c r="AO68" i="10"/>
  <c r="AH68" i="10"/>
  <c r="AO67" i="10"/>
  <c r="AH67" i="10"/>
  <c r="AO36" i="10"/>
  <c r="AH36" i="10"/>
  <c r="AO35" i="10"/>
  <c r="AH35" i="10"/>
  <c r="AO30" i="10"/>
  <c r="AH30" i="10"/>
  <c r="AO46" i="1"/>
  <c r="AH46" i="1"/>
  <c r="AO45" i="1"/>
  <c r="AH45" i="1"/>
  <c r="AO37" i="1"/>
  <c r="AH37" i="1"/>
  <c r="AL6" i="1"/>
  <c r="AD71" i="10"/>
  <c r="F34" i="3" s="1"/>
  <c r="E34" i="3"/>
  <c r="AD66" i="10"/>
  <c r="F33" i="3" s="1"/>
  <c r="E33" i="3"/>
  <c r="AD38" i="10"/>
  <c r="AD34" i="10"/>
  <c r="F30" i="3" s="1"/>
  <c r="E30" i="3"/>
  <c r="AD49" i="10"/>
  <c r="AO80" i="10"/>
  <c r="AH80" i="10"/>
  <c r="AO81" i="10"/>
  <c r="AH81" i="10"/>
  <c r="AO82" i="10"/>
  <c r="AH82" i="10"/>
  <c r="AO83" i="10"/>
  <c r="AH83" i="10"/>
  <c r="AO52" i="10"/>
  <c r="AH52" i="10"/>
  <c r="AO53" i="10"/>
  <c r="AH53" i="10"/>
  <c r="AO51" i="10"/>
  <c r="AH51" i="10"/>
  <c r="AO49" i="10"/>
  <c r="AH49" i="10"/>
  <c r="AO50" i="10"/>
  <c r="AH50" i="10"/>
  <c r="AO54" i="10"/>
  <c r="AH54" i="10"/>
  <c r="AO55" i="10"/>
  <c r="AH55" i="10"/>
  <c r="AO56" i="10"/>
  <c r="AH56" i="10"/>
  <c r="AO57" i="10"/>
  <c r="AH57" i="10"/>
  <c r="AO58" i="10"/>
  <c r="AH58" i="10"/>
  <c r="AO77" i="10"/>
  <c r="AH77" i="10"/>
  <c r="AO78" i="10"/>
  <c r="AH78" i="10"/>
  <c r="AO79" i="10"/>
  <c r="AH79" i="10"/>
  <c r="AO84" i="10"/>
  <c r="AH84" i="10"/>
  <c r="AO85" i="10"/>
  <c r="AH85" i="10"/>
  <c r="AO71" i="10"/>
  <c r="AH71" i="10"/>
  <c r="AO74" i="10"/>
  <c r="AH74" i="10"/>
  <c r="AO66" i="10"/>
  <c r="AH66" i="10"/>
  <c r="AO69" i="10"/>
  <c r="AH69" i="10"/>
  <c r="AO34" i="10"/>
  <c r="AH34" i="10"/>
  <c r="AO38" i="10"/>
  <c r="AH38" i="10"/>
  <c r="AO39" i="10"/>
  <c r="AH39" i="10"/>
  <c r="AO40" i="10"/>
  <c r="AH40" i="10"/>
  <c r="AO41" i="10"/>
  <c r="AH41" i="10"/>
  <c r="AO42" i="10"/>
  <c r="AH42" i="10"/>
  <c r="AO43" i="10"/>
  <c r="AH43" i="10"/>
  <c r="AO44" i="10"/>
  <c r="AH44" i="10"/>
  <c r="AO45" i="10"/>
  <c r="AH45" i="10"/>
  <c r="AO20" i="10"/>
  <c r="AH20" i="10"/>
  <c r="AO4" i="10"/>
  <c r="AH4" i="10"/>
  <c r="AO51" i="1"/>
  <c r="AH51" i="1"/>
  <c r="AO27" i="1"/>
  <c r="AH27" i="1"/>
  <c r="AO233" i="1"/>
  <c r="AH233" i="1"/>
  <c r="AO196" i="1"/>
  <c r="AH196" i="1"/>
  <c r="AO197" i="1"/>
  <c r="AH197" i="1"/>
  <c r="AO198" i="1"/>
  <c r="AH198" i="1"/>
  <c r="AO199" i="1"/>
  <c r="AH199" i="1"/>
  <c r="AO165" i="1"/>
  <c r="AH165" i="1"/>
  <c r="AO166" i="1"/>
  <c r="AH166" i="1"/>
  <c r="AO167" i="1"/>
  <c r="AH167" i="1"/>
  <c r="AO168" i="1"/>
  <c r="AH168" i="1"/>
  <c r="AO169" i="1"/>
  <c r="AH169" i="1"/>
  <c r="AO170" i="1"/>
  <c r="AH170" i="1"/>
  <c r="AO141" i="1"/>
  <c r="AH141" i="1"/>
  <c r="AO134" i="1"/>
  <c r="AH134" i="1"/>
  <c r="AO115" i="1"/>
  <c r="AH115" i="1"/>
  <c r="AO116" i="1"/>
  <c r="AH116" i="1"/>
  <c r="AO88" i="1"/>
  <c r="AH88" i="1"/>
  <c r="AO64" i="1"/>
  <c r="AH64" i="1"/>
  <c r="AO65" i="1"/>
  <c r="AH65" i="1"/>
  <c r="AO40" i="1"/>
  <c r="AH40" i="1"/>
  <c r="AO41" i="1"/>
  <c r="AH41" i="1"/>
  <c r="AO43" i="1"/>
  <c r="AH43" i="1"/>
  <c r="AO44" i="1"/>
  <c r="AH44" i="1"/>
  <c r="AO52" i="1"/>
  <c r="AH52" i="1"/>
  <c r="AO221" i="1"/>
  <c r="AH221" i="1"/>
  <c r="AO211" i="1"/>
  <c r="AH211" i="1"/>
  <c r="AO212" i="1"/>
  <c r="AH212" i="1"/>
  <c r="AO213" i="1"/>
  <c r="AH213" i="1"/>
  <c r="AO214" i="1"/>
  <c r="AH214" i="1"/>
  <c r="AO215" i="1"/>
  <c r="AH215" i="1"/>
  <c r="AO216" i="1"/>
  <c r="AH216" i="1"/>
  <c r="AO217" i="1"/>
  <c r="AH217" i="1"/>
  <c r="AO208" i="1"/>
  <c r="AH208" i="1"/>
  <c r="AO201" i="1"/>
  <c r="AH201" i="1"/>
  <c r="AO164" i="1"/>
  <c r="AH164" i="1"/>
  <c r="AO171" i="1"/>
  <c r="AH171" i="1"/>
  <c r="AO154" i="1"/>
  <c r="AH154" i="1"/>
  <c r="AO155" i="1"/>
  <c r="AH155" i="1"/>
  <c r="AO142" i="1"/>
  <c r="AH142" i="1"/>
  <c r="AO143" i="1"/>
  <c r="AH143" i="1"/>
  <c r="AO144" i="1"/>
  <c r="AH144" i="1"/>
  <c r="AO145" i="1"/>
  <c r="AH145" i="1"/>
  <c r="AO146" i="1"/>
  <c r="AH146" i="1"/>
  <c r="AO147" i="1"/>
  <c r="AH147" i="1"/>
  <c r="AO112" i="1"/>
  <c r="AH112" i="1"/>
  <c r="AO119" i="1"/>
  <c r="AH119" i="1"/>
  <c r="AO80" i="1"/>
  <c r="AH80" i="1"/>
  <c r="AO81" i="1"/>
  <c r="AH81" i="1"/>
  <c r="AO82" i="1"/>
  <c r="AH82" i="1"/>
  <c r="AO83" i="1"/>
  <c r="AH83" i="1"/>
  <c r="AO84" i="1"/>
  <c r="AH84" i="1"/>
  <c r="AO85" i="1"/>
  <c r="AH85" i="1"/>
  <c r="AO86" i="1"/>
  <c r="AH86" i="1"/>
  <c r="AO87" i="1"/>
  <c r="AH87" i="1"/>
  <c r="AO79" i="1"/>
  <c r="AH79" i="1"/>
  <c r="AO67" i="1"/>
  <c r="AH67" i="1"/>
  <c r="AO33" i="1"/>
  <c r="AH33" i="1"/>
  <c r="AL16" i="1"/>
  <c r="AL7" i="1"/>
  <c r="AO10" i="1"/>
  <c r="AC7" i="1"/>
  <c r="AD7" i="1" s="1"/>
  <c r="AM7" i="1"/>
  <c r="AN7" i="1" s="1"/>
  <c r="AL4" i="1"/>
  <c r="B34" i="1"/>
  <c r="B66" i="1"/>
  <c r="B78" i="1"/>
  <c r="B94" i="1"/>
  <c r="B100" i="1"/>
  <c r="B118" i="1"/>
  <c r="B126" i="1"/>
  <c r="B151" i="1"/>
  <c r="B177" i="1"/>
  <c r="B182" i="1"/>
  <c r="B225" i="1"/>
  <c r="B90" i="10"/>
  <c r="B91" i="10"/>
  <c r="B93" i="10"/>
  <c r="B61" i="10"/>
  <c r="F61" i="10"/>
  <c r="B60" i="10"/>
  <c r="F60" i="10"/>
  <c r="B141" i="10"/>
  <c r="F141" i="10"/>
  <c r="B128" i="10"/>
  <c r="F128" i="10"/>
  <c r="B120" i="10"/>
  <c r="F120" i="10"/>
  <c r="B117" i="10"/>
  <c r="F117" i="10"/>
  <c r="B92" i="10"/>
  <c r="F92" i="10"/>
  <c r="B87" i="10"/>
  <c r="F87" i="10"/>
  <c r="B64" i="10"/>
  <c r="F64" i="10"/>
  <c r="B32" i="10"/>
  <c r="F32" i="10"/>
  <c r="B24" i="10"/>
  <c r="F24" i="10"/>
  <c r="B21" i="10"/>
  <c r="F21" i="10"/>
  <c r="B14" i="10"/>
  <c r="F14" i="10"/>
  <c r="B10" i="10"/>
  <c r="F10" i="10"/>
  <c r="B3" i="10"/>
  <c r="F3" i="10"/>
  <c r="F225" i="1"/>
  <c r="F182" i="1"/>
  <c r="F177" i="1"/>
  <c r="F151" i="1"/>
  <c r="F126" i="1"/>
  <c r="F118" i="1"/>
  <c r="F100" i="1"/>
  <c r="F94" i="1"/>
  <c r="F78" i="1"/>
  <c r="F66" i="1"/>
  <c r="F14" i="1"/>
  <c r="F34" i="1"/>
  <c r="F93" i="10"/>
  <c r="F91" i="10"/>
  <c r="F90" i="10"/>
  <c r="P109" i="10"/>
  <c r="C109" i="10"/>
  <c r="P235" i="1"/>
  <c r="P234" i="1"/>
  <c r="P232" i="1"/>
  <c r="P231" i="1"/>
  <c r="P230" i="1"/>
  <c r="AE230" i="1" s="1"/>
  <c r="AL230" i="1" s="1"/>
  <c r="R78" i="1"/>
  <c r="R126" i="1"/>
  <c r="T126" i="1"/>
  <c r="R118" i="1"/>
  <c r="R151" i="1"/>
  <c r="T13" i="1"/>
  <c r="T66" i="1"/>
  <c r="T151" i="1"/>
  <c r="R4" i="1"/>
  <c r="R100" i="1"/>
  <c r="T182" i="1"/>
  <c r="T94" i="1"/>
  <c r="T225" i="1"/>
  <c r="T12" i="1"/>
  <c r="R94" i="1"/>
  <c r="R9" i="1"/>
  <c r="T16" i="1"/>
  <c r="T118" i="1"/>
  <c r="T14" i="1"/>
  <c r="T100" i="1"/>
  <c r="T78" i="1"/>
  <c r="R14" i="1"/>
  <c r="T177" i="1"/>
  <c r="R225" i="1"/>
  <c r="R34" i="1"/>
  <c r="R7" i="1"/>
  <c r="AJ18" i="1" l="1"/>
  <c r="AB78" i="1"/>
  <c r="AG78" i="1" s="1"/>
  <c r="AB7" i="1"/>
  <c r="AH7" i="1" s="1"/>
  <c r="AB94" i="1"/>
  <c r="AG94" i="1" s="1"/>
  <c r="AC225" i="1"/>
  <c r="AD225" i="1" s="1"/>
  <c r="AB225" i="1"/>
  <c r="AG225" i="1" s="1"/>
  <c r="AB34" i="1"/>
  <c r="AG34" i="1" s="1"/>
  <c r="AB4" i="1"/>
  <c r="AG4" i="1" s="1"/>
  <c r="AB100" i="1"/>
  <c r="AG100" i="1" s="1"/>
  <c r="AB9" i="1"/>
  <c r="AG9" i="1" s="1"/>
  <c r="AB118" i="1"/>
  <c r="AG118" i="1" s="1"/>
  <c r="AB14" i="1"/>
  <c r="AH14" i="1" s="1"/>
  <c r="AB126" i="1"/>
  <c r="AG126" i="1" s="1"/>
  <c r="AB151" i="1"/>
  <c r="AG151" i="1" s="1"/>
  <c r="A3350" i="9"/>
  <c r="B3325" i="9"/>
  <c r="AM16" i="1"/>
  <c r="AN16" i="1" s="1"/>
  <c r="AO16" i="1" s="1"/>
  <c r="AC16" i="1"/>
  <c r="AD16" i="1" s="1"/>
  <c r="AM14" i="1"/>
  <c r="AN14" i="1" s="1"/>
  <c r="AO14" i="1" s="1"/>
  <c r="AC14" i="1"/>
  <c r="AD14" i="1" s="1"/>
  <c r="AM13" i="1"/>
  <c r="AN13" i="1" s="1"/>
  <c r="AO13" i="1" s="1"/>
  <c r="AC13" i="1"/>
  <c r="AD13" i="1" s="1"/>
  <c r="AM12" i="1"/>
  <c r="AN12" i="1" s="1"/>
  <c r="AO12" i="1" s="1"/>
  <c r="AC12" i="1"/>
  <c r="AD12" i="1" s="1"/>
  <c r="AJ48" i="1"/>
  <c r="AO7" i="1"/>
  <c r="H34" i="3"/>
  <c r="I34" i="3" s="1"/>
  <c r="H33" i="3"/>
  <c r="I33" i="3" s="1"/>
  <c r="AJ34" i="10"/>
  <c r="H30" i="3"/>
  <c r="I30" i="3" s="1"/>
  <c r="AJ71" i="10"/>
  <c r="AJ66" i="10"/>
  <c r="AJ40" i="1"/>
  <c r="AJ154" i="1"/>
  <c r="AE109" i="10"/>
  <c r="AL109" i="10" s="1"/>
  <c r="AF109" i="10"/>
  <c r="AM225" i="1"/>
  <c r="AN225" i="1" s="1"/>
  <c r="AC182" i="1"/>
  <c r="AD182" i="1" s="1"/>
  <c r="AM182" i="1"/>
  <c r="AN182" i="1" s="1"/>
  <c r="AC177" i="1"/>
  <c r="AD177" i="1" s="1"/>
  <c r="AM177" i="1"/>
  <c r="AN177" i="1" s="1"/>
  <c r="AC151" i="1"/>
  <c r="AD151" i="1" s="1"/>
  <c r="AM151" i="1"/>
  <c r="AN151" i="1" s="1"/>
  <c r="AC126" i="1"/>
  <c r="AD126" i="1" s="1"/>
  <c r="AM126" i="1"/>
  <c r="AN126" i="1" s="1"/>
  <c r="AC118" i="1"/>
  <c r="AD118" i="1" s="1"/>
  <c r="AM118" i="1"/>
  <c r="AN118" i="1" s="1"/>
  <c r="AC100" i="1"/>
  <c r="AD100" i="1" s="1"/>
  <c r="AM100" i="1"/>
  <c r="AN100" i="1" s="1"/>
  <c r="AC94" i="1"/>
  <c r="AD94" i="1" s="1"/>
  <c r="AM94" i="1"/>
  <c r="AN94" i="1" s="1"/>
  <c r="AC78" i="1"/>
  <c r="AD78" i="1" s="1"/>
  <c r="AM78" i="1"/>
  <c r="AN78" i="1" s="1"/>
  <c r="AC66" i="1"/>
  <c r="AD66" i="1" s="1"/>
  <c r="AM66" i="1"/>
  <c r="AN66" i="1" s="1"/>
  <c r="AO4" i="1"/>
  <c r="AO9" i="1"/>
  <c r="AF230" i="1"/>
  <c r="AE231" i="1"/>
  <c r="AL231" i="1" s="1"/>
  <c r="AF231" i="1"/>
  <c r="AE232" i="1"/>
  <c r="AL232" i="1" s="1"/>
  <c r="AF232" i="1"/>
  <c r="AE234" i="1"/>
  <c r="AL234" i="1" s="1"/>
  <c r="AF234" i="1"/>
  <c r="AE235" i="1"/>
  <c r="AL235" i="1" s="1"/>
  <c r="AF235" i="1"/>
  <c r="D109" i="10"/>
  <c r="F109" i="10" s="1"/>
  <c r="B109" i="10"/>
  <c r="B3300" i="9"/>
  <c r="B3150" i="9"/>
  <c r="B3175" i="9"/>
  <c r="B3200" i="9"/>
  <c r="B3225" i="9"/>
  <c r="B3250" i="9"/>
  <c r="B3275" i="9"/>
  <c r="B2625" i="9"/>
  <c r="B2650" i="9"/>
  <c r="B2675" i="9"/>
  <c r="B2700" i="9"/>
  <c r="B2725" i="9"/>
  <c r="B2750" i="9"/>
  <c r="B2775" i="9"/>
  <c r="B2800" i="9"/>
  <c r="B2825" i="9"/>
  <c r="B2850" i="9"/>
  <c r="B2875" i="9"/>
  <c r="B2900" i="9"/>
  <c r="B2925" i="9"/>
  <c r="B2950" i="9"/>
  <c r="B2975" i="9"/>
  <c r="B3000" i="9"/>
  <c r="B3025" i="9"/>
  <c r="B3050" i="9"/>
  <c r="B3075" i="9"/>
  <c r="B3100" i="9"/>
  <c r="B3125" i="9"/>
  <c r="B50" i="9"/>
  <c r="B75" i="9"/>
  <c r="B100" i="9"/>
  <c r="B125" i="9"/>
  <c r="B150" i="9"/>
  <c r="B175" i="9"/>
  <c r="B200" i="9"/>
  <c r="B225" i="9"/>
  <c r="B250" i="9"/>
  <c r="B275" i="9"/>
  <c r="B300" i="9"/>
  <c r="B325" i="9"/>
  <c r="B350" i="9"/>
  <c r="B375" i="9"/>
  <c r="B400" i="9"/>
  <c r="B425" i="9"/>
  <c r="B450" i="9"/>
  <c r="B475" i="9"/>
  <c r="B500" i="9"/>
  <c r="B525" i="9"/>
  <c r="B550" i="9"/>
  <c r="B575" i="9"/>
  <c r="B600" i="9"/>
  <c r="B625" i="9"/>
  <c r="B650" i="9"/>
  <c r="B675" i="9"/>
  <c r="B700" i="9"/>
  <c r="B725" i="9"/>
  <c r="B750" i="9"/>
  <c r="B775" i="9"/>
  <c r="B800" i="9"/>
  <c r="B825" i="9"/>
  <c r="B850" i="9"/>
  <c r="B900" i="9"/>
  <c r="B925" i="9"/>
  <c r="B950" i="9"/>
  <c r="B975" i="9"/>
  <c r="B1000" i="9"/>
  <c r="B1025" i="9"/>
  <c r="B1050" i="9"/>
  <c r="B1075" i="9"/>
  <c r="B1100" i="9"/>
  <c r="B1125" i="9"/>
  <c r="B1150" i="9"/>
  <c r="B1175" i="9"/>
  <c r="B1200" i="9"/>
  <c r="B1225" i="9"/>
  <c r="B1250" i="9"/>
  <c r="B1275" i="9"/>
  <c r="B1300" i="9"/>
  <c r="B1325" i="9"/>
  <c r="B1350" i="9"/>
  <c r="B1375" i="9"/>
  <c r="B1400" i="9"/>
  <c r="B1425" i="9"/>
  <c r="B1450" i="9"/>
  <c r="B1475" i="9"/>
  <c r="B1500" i="9"/>
  <c r="B1525" i="9"/>
  <c r="B1550" i="9"/>
  <c r="B1575" i="9"/>
  <c r="B1600" i="9"/>
  <c r="B1625" i="9"/>
  <c r="B1650" i="9"/>
  <c r="B1675" i="9"/>
  <c r="B1700" i="9"/>
  <c r="B1725" i="9"/>
  <c r="B1750" i="9"/>
  <c r="B1775" i="9"/>
  <c r="B1800" i="9"/>
  <c r="B1825" i="9"/>
  <c r="B1850" i="9"/>
  <c r="B1875" i="9"/>
  <c r="B1900" i="9"/>
  <c r="B1925" i="9"/>
  <c r="B1950" i="9"/>
  <c r="B1975" i="9"/>
  <c r="B2000" i="9"/>
  <c r="B2025" i="9"/>
  <c r="B2050" i="9"/>
  <c r="B2075" i="9"/>
  <c r="B2100" i="9"/>
  <c r="B2125" i="9"/>
  <c r="B2150" i="9"/>
  <c r="B2175" i="9"/>
  <c r="B2200" i="9"/>
  <c r="B2225" i="9"/>
  <c r="B2250" i="9"/>
  <c r="B2275" i="9"/>
  <c r="B2300" i="9"/>
  <c r="B2325" i="9"/>
  <c r="B2350" i="9"/>
  <c r="B2375" i="9"/>
  <c r="B2400" i="9"/>
  <c r="B2425" i="9"/>
  <c r="B2450" i="9"/>
  <c r="B2475" i="9"/>
  <c r="B2500" i="9"/>
  <c r="B2525" i="9"/>
  <c r="B2550" i="9"/>
  <c r="B2575" i="9"/>
  <c r="B2600" i="9"/>
  <c r="P9" i="10"/>
  <c r="C9" i="10"/>
  <c r="R61" i="10"/>
  <c r="T24" i="10"/>
  <c r="R24" i="10"/>
  <c r="T10" i="10"/>
  <c r="T34" i="1"/>
  <c r="T87" i="10"/>
  <c r="T128" i="10"/>
  <c r="T60" i="10"/>
  <c r="T141" i="10"/>
  <c r="R87" i="10"/>
  <c r="T93" i="10"/>
  <c r="R14" i="10"/>
  <c r="R91" i="10"/>
  <c r="T92" i="10"/>
  <c r="R21" i="10"/>
  <c r="R66" i="1"/>
  <c r="R182" i="1"/>
  <c r="T21" i="10"/>
  <c r="R90" i="10"/>
  <c r="R10" i="10"/>
  <c r="R177" i="1"/>
  <c r="T91" i="10"/>
  <c r="T120" i="10"/>
  <c r="T32" i="10"/>
  <c r="R60" i="10"/>
  <c r="T3" i="10"/>
  <c r="T117" i="10"/>
  <c r="R32" i="10"/>
  <c r="R128" i="10"/>
  <c r="R141" i="10"/>
  <c r="T14" i="10"/>
  <c r="R3" i="10"/>
  <c r="T64" i="10"/>
  <c r="R117" i="10"/>
  <c r="T90" i="10"/>
  <c r="R120" i="10"/>
  <c r="R64" i="10"/>
  <c r="T61" i="10"/>
  <c r="R93" i="10"/>
  <c r="R92" i="10"/>
  <c r="AB182" i="1" l="1"/>
  <c r="AG182" i="1" s="1"/>
  <c r="AB177" i="1"/>
  <c r="AG177" i="1" s="1"/>
  <c r="AB66" i="1"/>
  <c r="AG66" i="1" s="1"/>
  <c r="AH4" i="1"/>
  <c r="AG14" i="1"/>
  <c r="AB60" i="10"/>
  <c r="AH60" i="10" s="1"/>
  <c r="AB87" i="10"/>
  <c r="AG87" i="10" s="1"/>
  <c r="AB10" i="10"/>
  <c r="AG10" i="10" s="1"/>
  <c r="AB141" i="10"/>
  <c r="AH141" i="10" s="1"/>
  <c r="AB64" i="10"/>
  <c r="AG64" i="10" s="1"/>
  <c r="AM10" i="10"/>
  <c r="AN10" i="10" s="1"/>
  <c r="AO10" i="10" s="1"/>
  <c r="AM32" i="10"/>
  <c r="AN32" i="10" s="1"/>
  <c r="AO32" i="10" s="1"/>
  <c r="AM141" i="10"/>
  <c r="AN141" i="10" s="1"/>
  <c r="AO141" i="10" s="1"/>
  <c r="AM128" i="10"/>
  <c r="AN128" i="10" s="1"/>
  <c r="AO128" i="10" s="1"/>
  <c r="AB128" i="10"/>
  <c r="AG128" i="10" s="1"/>
  <c r="AB32" i="10"/>
  <c r="AH32" i="10" s="1"/>
  <c r="AB3" i="10"/>
  <c r="AB90" i="10"/>
  <c r="AM120" i="10"/>
  <c r="AN120" i="10" s="1"/>
  <c r="AO120" i="10" s="1"/>
  <c r="AM24" i="10"/>
  <c r="AN24" i="10" s="1"/>
  <c r="AO24" i="10" s="1"/>
  <c r="AB120" i="10"/>
  <c r="AH120" i="10" s="1"/>
  <c r="AB24" i="10"/>
  <c r="AG24" i="10" s="1"/>
  <c r="AB91" i="10"/>
  <c r="AG91" i="10" s="1"/>
  <c r="AM93" i="10"/>
  <c r="AN93" i="10" s="1"/>
  <c r="AO93" i="10" s="1"/>
  <c r="AM117" i="10"/>
  <c r="AN117" i="10" s="1"/>
  <c r="AO117" i="10" s="1"/>
  <c r="AM21" i="10"/>
  <c r="AN21" i="10" s="1"/>
  <c r="AO21" i="10" s="1"/>
  <c r="AM87" i="10"/>
  <c r="AN87" i="10" s="1"/>
  <c r="AO87" i="10" s="1"/>
  <c r="AM64" i="10"/>
  <c r="AN64" i="10" s="1"/>
  <c r="AO64" i="10" s="1"/>
  <c r="AB93" i="10"/>
  <c r="AG93" i="10" s="1"/>
  <c r="AB117" i="10"/>
  <c r="AG117" i="10" s="1"/>
  <c r="AB21" i="10"/>
  <c r="AH21" i="10" s="1"/>
  <c r="AM14" i="10"/>
  <c r="AN14" i="10" s="1"/>
  <c r="AO14" i="10" s="1"/>
  <c r="AM61" i="10"/>
  <c r="AN61" i="10" s="1"/>
  <c r="AO61" i="10" s="1"/>
  <c r="AM92" i="10"/>
  <c r="AN92" i="10" s="1"/>
  <c r="AO92" i="10" s="1"/>
  <c r="AB61" i="10"/>
  <c r="AH61" i="10" s="1"/>
  <c r="AB92" i="10"/>
  <c r="AG92" i="10" s="1"/>
  <c r="AB14" i="10"/>
  <c r="AH14" i="10" s="1"/>
  <c r="AM60" i="10"/>
  <c r="AN60" i="10" s="1"/>
  <c r="AO60" i="10" s="1"/>
  <c r="AG7" i="1"/>
  <c r="AH9" i="1"/>
  <c r="AM90" i="10"/>
  <c r="AN90" i="10" s="1"/>
  <c r="AO90" i="10" s="1"/>
  <c r="AC90" i="10"/>
  <c r="AD90" i="10" s="1"/>
  <c r="AM91" i="10"/>
  <c r="AN91" i="10" s="1"/>
  <c r="AO91" i="10" s="1"/>
  <c r="AC91" i="10"/>
  <c r="AD91" i="10" s="1"/>
  <c r="A3375" i="9"/>
  <c r="B3350" i="9"/>
  <c r="AM3" i="10"/>
  <c r="AN3" i="10" s="1"/>
  <c r="AO3" i="10" s="1"/>
  <c r="AC3" i="10"/>
  <c r="AD3" i="10" s="1"/>
  <c r="AH24" i="10"/>
  <c r="AE9" i="10"/>
  <c r="AL9" i="10" s="1"/>
  <c r="AC93" i="10"/>
  <c r="AD93" i="10" s="1"/>
  <c r="AC32" i="10"/>
  <c r="AD32" i="10" s="1"/>
  <c r="AC14" i="10"/>
  <c r="AD14" i="10" s="1"/>
  <c r="AC10" i="10"/>
  <c r="AD10" i="10" s="1"/>
  <c r="AC61" i="10"/>
  <c r="AD61" i="10" s="1"/>
  <c r="AC60" i="10"/>
  <c r="AD60" i="10" s="1"/>
  <c r="AC141" i="10"/>
  <c r="AD141" i="10" s="1"/>
  <c r="AC128" i="10"/>
  <c r="AD128" i="10" s="1"/>
  <c r="AC120" i="10"/>
  <c r="AD120" i="10" s="1"/>
  <c r="AC117" i="10"/>
  <c r="AD117" i="10" s="1"/>
  <c r="AC92" i="10"/>
  <c r="AD92" i="10" s="1"/>
  <c r="AC87" i="10"/>
  <c r="AD87" i="10" s="1"/>
  <c r="AC64" i="10"/>
  <c r="AD64" i="10" s="1"/>
  <c r="AC24" i="10"/>
  <c r="AD24" i="10" s="1"/>
  <c r="AC21" i="10"/>
  <c r="AM34" i="1"/>
  <c r="AN34" i="1" s="1"/>
  <c r="AC34" i="1"/>
  <c r="AD34" i="1" s="1"/>
  <c r="AO225" i="1"/>
  <c r="AH225" i="1" s="1"/>
  <c r="AO177" i="1"/>
  <c r="AO182" i="1"/>
  <c r="AO151" i="1"/>
  <c r="AH151" i="1"/>
  <c r="AO118" i="1"/>
  <c r="AH118" i="1"/>
  <c r="AO126" i="1"/>
  <c r="AH126" i="1"/>
  <c r="AO94" i="1"/>
  <c r="AH94" i="1"/>
  <c r="AO100" i="1"/>
  <c r="AH100" i="1"/>
  <c r="AO66" i="1"/>
  <c r="AO78" i="1"/>
  <c r="AH78" i="1" s="1"/>
  <c r="D9" i="10"/>
  <c r="B9" i="10" s="1"/>
  <c r="P238" i="1"/>
  <c r="C238" i="1"/>
  <c r="P237" i="1"/>
  <c r="C237" i="1"/>
  <c r="C235" i="1"/>
  <c r="C234" i="1"/>
  <c r="C232" i="1"/>
  <c r="C231" i="1"/>
  <c r="C230" i="1"/>
  <c r="R109" i="10"/>
  <c r="T109" i="10"/>
  <c r="AH66" i="1" l="1"/>
  <c r="AH177" i="1"/>
  <c r="AH182" i="1"/>
  <c r="F9" i="10"/>
  <c r="AF9" i="10"/>
  <c r="AH128" i="10"/>
  <c r="AG14" i="10"/>
  <c r="AG120" i="10"/>
  <c r="AG141" i="10"/>
  <c r="AH64" i="10"/>
  <c r="AG61" i="10"/>
  <c r="AH91" i="10"/>
  <c r="AH10" i="10"/>
  <c r="AG32" i="10"/>
  <c r="AH93" i="10"/>
  <c r="AH92" i="10"/>
  <c r="AM109" i="10"/>
  <c r="AN109" i="10" s="1"/>
  <c r="AO109" i="10" s="1"/>
  <c r="AB109" i="10"/>
  <c r="AH109" i="10" s="1"/>
  <c r="AH90" i="10"/>
  <c r="AH3" i="10"/>
  <c r="AG3" i="10"/>
  <c r="AG90" i="10"/>
  <c r="G36" i="3" s="1"/>
  <c r="D36" i="3"/>
  <c r="AG21" i="10"/>
  <c r="AH117" i="10"/>
  <c r="AG60" i="10"/>
  <c r="AH87" i="10"/>
  <c r="E36" i="3"/>
  <c r="A3400" i="9"/>
  <c r="B3375" i="9"/>
  <c r="AD21" i="10"/>
  <c r="AC109" i="10"/>
  <c r="AD109" i="10" s="1"/>
  <c r="AO34" i="1"/>
  <c r="AH34" i="1"/>
  <c r="F36" i="3"/>
  <c r="AE237" i="1"/>
  <c r="AL237" i="1" s="1"/>
  <c r="AE238" i="1"/>
  <c r="AL238" i="1" s="1"/>
  <c r="D231" i="1"/>
  <c r="B231" i="1" s="1"/>
  <c r="D232" i="1"/>
  <c r="B232" i="1" s="1"/>
  <c r="D234" i="1"/>
  <c r="B234" i="1" s="1"/>
  <c r="D235" i="1"/>
  <c r="F235" i="1" s="1"/>
  <c r="D238" i="1"/>
  <c r="B238" i="1" s="1"/>
  <c r="F238" i="1"/>
  <c r="D237" i="1"/>
  <c r="F232" i="1"/>
  <c r="F231" i="1"/>
  <c r="D230" i="1"/>
  <c r="P189" i="1"/>
  <c r="C189" i="1"/>
  <c r="P35" i="1"/>
  <c r="D35" i="1"/>
  <c r="T9" i="10"/>
  <c r="R231" i="1"/>
  <c r="R9" i="10"/>
  <c r="R238" i="1"/>
  <c r="R234" i="1"/>
  <c r="R232" i="1"/>
  <c r="B235" i="1" l="1"/>
  <c r="AF238" i="1"/>
  <c r="F234" i="1"/>
  <c r="AF237" i="1"/>
  <c r="AG109" i="10"/>
  <c r="H36" i="3"/>
  <c r="I36" i="3" s="1"/>
  <c r="Y84" i="3" s="1"/>
  <c r="AJ90" i="10"/>
  <c r="AB9" i="10"/>
  <c r="AG9" i="10" s="1"/>
  <c r="AB238" i="1"/>
  <c r="AG238" i="1" s="1"/>
  <c r="AM9" i="10"/>
  <c r="AN9" i="10" s="1"/>
  <c r="AO9" i="10" s="1"/>
  <c r="AB232" i="1"/>
  <c r="AG232" i="1" s="1"/>
  <c r="AB234" i="1"/>
  <c r="AG234" i="1" s="1"/>
  <c r="AB231" i="1"/>
  <c r="AG231" i="1" s="1"/>
  <c r="A3425" i="9"/>
  <c r="B3400" i="9"/>
  <c r="AC9" i="10"/>
  <c r="AE35" i="1"/>
  <c r="AL35" i="1" s="1"/>
  <c r="AF35" i="1"/>
  <c r="AE189" i="1"/>
  <c r="AL189" i="1" s="1"/>
  <c r="AF189" i="1"/>
  <c r="AF239" i="1"/>
  <c r="AE239" i="1"/>
  <c r="B35" i="1"/>
  <c r="B230" i="1"/>
  <c r="B237" i="1"/>
  <c r="F237" i="1"/>
  <c r="F230" i="1"/>
  <c r="D189" i="1"/>
  <c r="F35" i="1"/>
  <c r="T238" i="1"/>
  <c r="R235" i="1"/>
  <c r="T232" i="1"/>
  <c r="R237" i="1"/>
  <c r="T231" i="1"/>
  <c r="T234" i="1"/>
  <c r="T235" i="1"/>
  <c r="T35" i="1"/>
  <c r="T237" i="1"/>
  <c r="R230" i="1"/>
  <c r="T230" i="1"/>
  <c r="AB235" i="1" l="1"/>
  <c r="AG235" i="1" s="1"/>
  <c r="AB230" i="1"/>
  <c r="AB237" i="1"/>
  <c r="AG237" i="1" s="1"/>
  <c r="AH9" i="10"/>
  <c r="A3450" i="9"/>
  <c r="B3425" i="9"/>
  <c r="AD9" i="10"/>
  <c r="AC231" i="1"/>
  <c r="AD231" i="1" s="1"/>
  <c r="AM231" i="1"/>
  <c r="AN231" i="1" s="1"/>
  <c r="AC232" i="1"/>
  <c r="AD232" i="1" s="1"/>
  <c r="AM232" i="1"/>
  <c r="AN232" i="1" s="1"/>
  <c r="AC234" i="1"/>
  <c r="AD234" i="1" s="1"/>
  <c r="AM234" i="1"/>
  <c r="AN234" i="1" s="1"/>
  <c r="AC235" i="1"/>
  <c r="AD235" i="1" s="1"/>
  <c r="AM235" i="1"/>
  <c r="AN235" i="1" s="1"/>
  <c r="AC238" i="1"/>
  <c r="AD238" i="1" s="1"/>
  <c r="AM238" i="1"/>
  <c r="AN238" i="1" s="1"/>
  <c r="AC237" i="1"/>
  <c r="AD237" i="1" s="1"/>
  <c r="AM237" i="1"/>
  <c r="AN237" i="1" s="1"/>
  <c r="AC230" i="1"/>
  <c r="AD230" i="1" s="1"/>
  <c r="AM230" i="1"/>
  <c r="AN230" i="1" s="1"/>
  <c r="AC35" i="1"/>
  <c r="AD35" i="1" s="1"/>
  <c r="AM35" i="1"/>
  <c r="AN35" i="1" s="1"/>
  <c r="B189" i="1"/>
  <c r="F189" i="1"/>
  <c r="R35" i="1"/>
  <c r="R189" i="1"/>
  <c r="AB35" i="1" l="1"/>
  <c r="AG35" i="1" s="1"/>
  <c r="AB239" i="1"/>
  <c r="D13" i="3" s="1"/>
  <c r="AB189" i="1"/>
  <c r="AG189" i="1" s="1"/>
  <c r="AG230" i="1"/>
  <c r="AG239" i="1" s="1"/>
  <c r="G13" i="3" s="1"/>
  <c r="AC239" i="1"/>
  <c r="E13" i="3" s="1"/>
  <c r="A3475" i="9"/>
  <c r="B3450" i="9"/>
  <c r="AO35" i="1"/>
  <c r="AO237" i="1"/>
  <c r="AH237" i="1"/>
  <c r="AO238" i="1"/>
  <c r="AH238" i="1"/>
  <c r="AO235" i="1"/>
  <c r="AH235" i="1"/>
  <c r="AO234" i="1"/>
  <c r="AH234" i="1"/>
  <c r="AO232" i="1"/>
  <c r="AH232" i="1"/>
  <c r="AO231" i="1"/>
  <c r="AH231" i="1"/>
  <c r="AO230" i="1"/>
  <c r="AH230" i="1"/>
  <c r="AD239" i="1"/>
  <c r="F13" i="3" s="1"/>
  <c r="T189" i="1"/>
  <c r="AH35" i="1" l="1"/>
  <c r="AC189" i="1"/>
  <c r="AD189" i="1" s="1"/>
  <c r="AM189" i="1"/>
  <c r="AN189" i="1" s="1"/>
  <c r="AO189" i="1" s="1"/>
  <c r="AJ230" i="1"/>
  <c r="A3500" i="9"/>
  <c r="B3475" i="9"/>
  <c r="AJ237" i="1"/>
  <c r="AH189" i="1"/>
  <c r="AH239" i="1"/>
  <c r="AJ239" i="1" s="1"/>
  <c r="B3500" i="9" l="1"/>
  <c r="A3525" i="9"/>
  <c r="H13" i="3"/>
  <c r="I13" i="3" s="1"/>
  <c r="B3525" i="9" l="1"/>
  <c r="A3550" i="9"/>
  <c r="B3550" i="9" l="1"/>
  <c r="A3575" i="9"/>
  <c r="P88" i="10"/>
  <c r="C88" i="10"/>
  <c r="A3600" i="9" l="1"/>
  <c r="B3575" i="9"/>
  <c r="AE88" i="10"/>
  <c r="AL88" i="10" s="1"/>
  <c r="D88" i="10"/>
  <c r="B88" i="10"/>
  <c r="F88" i="10"/>
  <c r="P86" i="10"/>
  <c r="C86" i="10"/>
  <c r="AF88" i="10" l="1"/>
  <c r="B3600" i="9"/>
  <c r="A3625" i="9"/>
  <c r="AE86" i="10"/>
  <c r="AL86" i="10" s="1"/>
  <c r="AF86" i="10"/>
  <c r="D86" i="10"/>
  <c r="B86" i="10"/>
  <c r="F86" i="10"/>
  <c r="P76" i="10"/>
  <c r="C76" i="10"/>
  <c r="T88" i="10"/>
  <c r="R88" i="10"/>
  <c r="R86" i="10"/>
  <c r="AB86" i="10" l="1"/>
  <c r="AH86" i="10" s="1"/>
  <c r="AM88" i="10"/>
  <c r="AN88" i="10" s="1"/>
  <c r="AO88" i="10" s="1"/>
  <c r="AB88" i="10"/>
  <c r="AG88" i="10" s="1"/>
  <c r="B3625" i="9"/>
  <c r="A3650" i="9"/>
  <c r="AE76" i="10"/>
  <c r="AL76" i="10" s="1"/>
  <c r="AC88" i="10"/>
  <c r="AD88" i="10" s="1"/>
  <c r="D76" i="10"/>
  <c r="P148" i="10"/>
  <c r="C148" i="10"/>
  <c r="T86" i="10"/>
  <c r="AC86" i="10" l="1"/>
  <c r="AD86" i="10" s="1"/>
  <c r="AM86" i="10"/>
  <c r="AN86" i="10" s="1"/>
  <c r="AO86" i="10" s="1"/>
  <c r="AF76" i="10"/>
  <c r="AH88" i="10"/>
  <c r="AG86" i="10"/>
  <c r="A3675" i="9"/>
  <c r="B3650" i="9"/>
  <c r="AE148" i="10"/>
  <c r="AL148" i="10" s="1"/>
  <c r="B76" i="10"/>
  <c r="D148" i="10"/>
  <c r="B148" i="10"/>
  <c r="F76" i="10"/>
  <c r="F148" i="10"/>
  <c r="P147" i="10"/>
  <c r="C147" i="10"/>
  <c r="AF148" i="10" l="1"/>
  <c r="A3700" i="9"/>
  <c r="B3675" i="9"/>
  <c r="AE147" i="10"/>
  <c r="AL147" i="10" s="1"/>
  <c r="AF147" i="10"/>
  <c r="D147" i="10"/>
  <c r="B147" i="10"/>
  <c r="F147" i="10"/>
  <c r="P146" i="10"/>
  <c r="C146" i="10"/>
  <c r="T148" i="10"/>
  <c r="R76" i="10"/>
  <c r="T76" i="10"/>
  <c r="R148" i="10"/>
  <c r="AM76" i="10" l="1"/>
  <c r="AN76" i="10" s="1"/>
  <c r="AO76" i="10" s="1"/>
  <c r="AB76" i="10"/>
  <c r="D35" i="3" s="1"/>
  <c r="AM148" i="10"/>
  <c r="AN148" i="10" s="1"/>
  <c r="AO148" i="10" s="1"/>
  <c r="AB148" i="10"/>
  <c r="AH148" i="10" s="1"/>
  <c r="A3725" i="9"/>
  <c r="B3700" i="9"/>
  <c r="AE146" i="10"/>
  <c r="AL146" i="10" s="1"/>
  <c r="AF146" i="10"/>
  <c r="AC76" i="10"/>
  <c r="AD76" i="10" s="1"/>
  <c r="AC148" i="10"/>
  <c r="AD148" i="10" s="1"/>
  <c r="D146" i="10"/>
  <c r="B146" i="10" s="1"/>
  <c r="P145" i="10"/>
  <c r="C145" i="10"/>
  <c r="R147" i="10"/>
  <c r="T147" i="10"/>
  <c r="F146" i="10" l="1"/>
  <c r="AG148" i="10"/>
  <c r="AH76" i="10"/>
  <c r="AJ76" i="10" s="1"/>
  <c r="AG76" i="10"/>
  <c r="Y82" i="3" s="1"/>
  <c r="AM147" i="10"/>
  <c r="AN147" i="10" s="1"/>
  <c r="AO147" i="10" s="1"/>
  <c r="AB147" i="10"/>
  <c r="AH147" i="10" s="1"/>
  <c r="A3750" i="9"/>
  <c r="B3725" i="9"/>
  <c r="E35" i="3"/>
  <c r="AE145" i="10"/>
  <c r="AL145" i="10" s="1"/>
  <c r="AF145" i="10"/>
  <c r="AC147" i="10"/>
  <c r="AD147" i="10" s="1"/>
  <c r="F35" i="3"/>
  <c r="D145" i="10"/>
  <c r="B145" i="10"/>
  <c r="F145" i="10"/>
  <c r="P144" i="10"/>
  <c r="C144" i="10"/>
  <c r="T146" i="10"/>
  <c r="R146" i="10"/>
  <c r="H35" i="3" l="1"/>
  <c r="I35" i="3" s="1"/>
  <c r="Y83" i="3" s="1"/>
  <c r="G35" i="3"/>
  <c r="AM146" i="10"/>
  <c r="AN146" i="10" s="1"/>
  <c r="AO146" i="10" s="1"/>
  <c r="AB146" i="10"/>
  <c r="AH146" i="10" s="1"/>
  <c r="AG147" i="10"/>
  <c r="A3775" i="9"/>
  <c r="B3750" i="9"/>
  <c r="AE144" i="10"/>
  <c r="AL144" i="10" s="1"/>
  <c r="AC146" i="10"/>
  <c r="AD146" i="10" s="1"/>
  <c r="D144" i="10"/>
  <c r="B144" i="10" s="1"/>
  <c r="P127" i="10"/>
  <c r="R145" i="10"/>
  <c r="T145" i="10"/>
  <c r="F144" i="10" l="1"/>
  <c r="AF144" i="10"/>
  <c r="AG146" i="10"/>
  <c r="AB145" i="10"/>
  <c r="AH145" i="10" s="1"/>
  <c r="AM145" i="10"/>
  <c r="AN145" i="10" s="1"/>
  <c r="AO145" i="10" s="1"/>
  <c r="A3800" i="9"/>
  <c r="B3775" i="9"/>
  <c r="AE127" i="10"/>
  <c r="AL127" i="10" s="1"/>
  <c r="AC145" i="10"/>
  <c r="AD145" i="10" s="1"/>
  <c r="R144" i="10"/>
  <c r="T144" i="10"/>
  <c r="AF127" i="10" l="1"/>
  <c r="AB144" i="10"/>
  <c r="D42" i="3" s="1"/>
  <c r="AG145" i="10"/>
  <c r="A3825" i="9"/>
  <c r="B3800" i="9"/>
  <c r="AC144" i="10"/>
  <c r="E42" i="3" s="1"/>
  <c r="AM144" i="10"/>
  <c r="AN144" i="10" s="1"/>
  <c r="P104" i="10"/>
  <c r="C132" i="10"/>
  <c r="C133" i="10"/>
  <c r="C134" i="10"/>
  <c r="C135" i="10"/>
  <c r="C136" i="10"/>
  <c r="C137" i="10"/>
  <c r="C138" i="10"/>
  <c r="C139" i="10"/>
  <c r="C140" i="10"/>
  <c r="C142" i="10"/>
  <c r="C124" i="10"/>
  <c r="C125" i="10"/>
  <c r="C126" i="10"/>
  <c r="C127" i="10"/>
  <c r="C129" i="10"/>
  <c r="C115" i="10"/>
  <c r="C116" i="10"/>
  <c r="C118" i="10"/>
  <c r="C114" i="10"/>
  <c r="C104" i="10"/>
  <c r="C105" i="10"/>
  <c r="C106" i="10"/>
  <c r="C107" i="10"/>
  <c r="C108" i="10"/>
  <c r="C110" i="10"/>
  <c r="C111" i="10"/>
  <c r="C112" i="10"/>
  <c r="P140" i="10"/>
  <c r="P142" i="10"/>
  <c r="AD144" i="10" l="1"/>
  <c r="F42" i="3" s="1"/>
  <c r="AG144" i="10"/>
  <c r="G42" i="3" s="1"/>
  <c r="A3850" i="9"/>
  <c r="B3825" i="9"/>
  <c r="AO144" i="10"/>
  <c r="AH144" i="10"/>
  <c r="H42" i="3" s="1"/>
  <c r="I42" i="3" s="1"/>
  <c r="AE142" i="10"/>
  <c r="AL142" i="10" s="1"/>
  <c r="AF142" i="10"/>
  <c r="AE140" i="10"/>
  <c r="AL140" i="10" s="1"/>
  <c r="AF140" i="10"/>
  <c r="AE104" i="10"/>
  <c r="AL104" i="10" s="1"/>
  <c r="AF104" i="10"/>
  <c r="D114" i="10"/>
  <c r="B114" i="10"/>
  <c r="D129" i="10"/>
  <c r="B129" i="10"/>
  <c r="D126" i="10"/>
  <c r="B126" i="10"/>
  <c r="D124" i="10"/>
  <c r="B124" i="10"/>
  <c r="D140" i="10"/>
  <c r="B140" i="10"/>
  <c r="D138" i="10"/>
  <c r="B138" i="10"/>
  <c r="D135" i="10"/>
  <c r="B135" i="10"/>
  <c r="D133" i="10"/>
  <c r="F133" i="10" s="1"/>
  <c r="B133" i="10"/>
  <c r="D127" i="10"/>
  <c r="D125" i="10"/>
  <c r="D142" i="10"/>
  <c r="D137" i="10"/>
  <c r="D136" i="10"/>
  <c r="D134" i="10"/>
  <c r="F129" i="10"/>
  <c r="F126" i="10"/>
  <c r="F124" i="10"/>
  <c r="F140" i="10"/>
  <c r="F138" i="10"/>
  <c r="F135" i="10"/>
  <c r="D139" i="10"/>
  <c r="D132" i="10"/>
  <c r="D118" i="10"/>
  <c r="D116" i="10"/>
  <c r="D115" i="10"/>
  <c r="F114" i="10"/>
  <c r="D112" i="10"/>
  <c r="D111" i="10"/>
  <c r="D110" i="10"/>
  <c r="D108" i="10"/>
  <c r="D107" i="10"/>
  <c r="D106" i="10"/>
  <c r="D105" i="10"/>
  <c r="D104" i="10"/>
  <c r="P139" i="10"/>
  <c r="T135" i="10"/>
  <c r="T140" i="10"/>
  <c r="T133" i="10"/>
  <c r="T114" i="10"/>
  <c r="T129" i="10"/>
  <c r="T126" i="10"/>
  <c r="R140" i="10"/>
  <c r="T138" i="10"/>
  <c r="T124" i="10"/>
  <c r="AJ144" i="10" l="1"/>
  <c r="AM124" i="10"/>
  <c r="AB140" i="10"/>
  <c r="AH140" i="10" s="1"/>
  <c r="AM133" i="10"/>
  <c r="AM129" i="10"/>
  <c r="AM140" i="10"/>
  <c r="AN140" i="10" s="1"/>
  <c r="AO140" i="10" s="1"/>
  <c r="AM114" i="10"/>
  <c r="AM126" i="10"/>
  <c r="AM135" i="10"/>
  <c r="AM138" i="10"/>
  <c r="A3875" i="9"/>
  <c r="B3850" i="9"/>
  <c r="Y90" i="3"/>
  <c r="AE139" i="10"/>
  <c r="AL139" i="10" s="1"/>
  <c r="AF139" i="10"/>
  <c r="AC140" i="10"/>
  <c r="AD140" i="10" s="1"/>
  <c r="B104" i="10"/>
  <c r="B105" i="10"/>
  <c r="B106" i="10"/>
  <c r="B107" i="10"/>
  <c r="B108" i="10"/>
  <c r="B110" i="10"/>
  <c r="B111" i="10"/>
  <c r="B112" i="10"/>
  <c r="B115" i="10"/>
  <c r="B116" i="10"/>
  <c r="B118" i="10"/>
  <c r="B132" i="10"/>
  <c r="B139" i="10"/>
  <c r="B134" i="10"/>
  <c r="B136" i="10"/>
  <c r="B137" i="10"/>
  <c r="B142" i="10"/>
  <c r="B125" i="10"/>
  <c r="B127" i="10"/>
  <c r="F127" i="10"/>
  <c r="F125" i="10"/>
  <c r="F132" i="10"/>
  <c r="F136" i="10"/>
  <c r="F115" i="10"/>
  <c r="F139" i="10"/>
  <c r="F134" i="10"/>
  <c r="F107" i="10"/>
  <c r="F104" i="10"/>
  <c r="F142" i="10"/>
  <c r="F106" i="10"/>
  <c r="F137" i="10"/>
  <c r="F116" i="10"/>
  <c r="F118" i="10"/>
  <c r="F108" i="10"/>
  <c r="F112" i="10"/>
  <c r="F110" i="10"/>
  <c r="F105" i="10"/>
  <c r="F111" i="10"/>
  <c r="P138" i="10"/>
  <c r="T137" i="10"/>
  <c r="T118" i="10"/>
  <c r="T111" i="10"/>
  <c r="T106" i="10"/>
  <c r="T115" i="10"/>
  <c r="T105" i="10"/>
  <c r="T136" i="10"/>
  <c r="T116" i="10"/>
  <c r="T112" i="10"/>
  <c r="T134" i="10"/>
  <c r="T108" i="10"/>
  <c r="T132" i="10"/>
  <c r="T107" i="10"/>
  <c r="T125" i="10"/>
  <c r="R138" i="10"/>
  <c r="AM125" i="10" l="1"/>
  <c r="AM108" i="10"/>
  <c r="AM134" i="10"/>
  <c r="AM112" i="10"/>
  <c r="AB138" i="10"/>
  <c r="AM105" i="10"/>
  <c r="AM116" i="10"/>
  <c r="AM111" i="10"/>
  <c r="AM107" i="10"/>
  <c r="AM106" i="10"/>
  <c r="AM132" i="10"/>
  <c r="AM115" i="10"/>
  <c r="AM137" i="10"/>
  <c r="AM136" i="10"/>
  <c r="AM118" i="10"/>
  <c r="AN138" i="10"/>
  <c r="AG140" i="10"/>
  <c r="A3900" i="9"/>
  <c r="B3875" i="9"/>
  <c r="AE138" i="10"/>
  <c r="AF138" i="10"/>
  <c r="AC138" i="10"/>
  <c r="AD138" i="10" s="1"/>
  <c r="P137" i="10"/>
  <c r="R137" i="10"/>
  <c r="T139" i="10"/>
  <c r="R142" i="10"/>
  <c r="R139" i="10"/>
  <c r="T142" i="10"/>
  <c r="T104" i="10"/>
  <c r="T110" i="10"/>
  <c r="R110" i="10"/>
  <c r="R104" i="10"/>
  <c r="T127" i="10"/>
  <c r="R127" i="10"/>
  <c r="AG138" i="10" l="1"/>
  <c r="AN137" i="10"/>
  <c r="AB127" i="10"/>
  <c r="AG127" i="10" s="1"/>
  <c r="AM104" i="10"/>
  <c r="AN104" i="10" s="1"/>
  <c r="AO104" i="10" s="1"/>
  <c r="AM110" i="10"/>
  <c r="AN110" i="10" s="1"/>
  <c r="AO110" i="10" s="1"/>
  <c r="AB104" i="10"/>
  <c r="AG104" i="10" s="1"/>
  <c r="AB110" i="10"/>
  <c r="AH110" i="10" s="1"/>
  <c r="AB139" i="10"/>
  <c r="AH139" i="10" s="1"/>
  <c r="AB137" i="10"/>
  <c r="AM139" i="10"/>
  <c r="AN139" i="10" s="1"/>
  <c r="AO139" i="10" s="1"/>
  <c r="AM142" i="10"/>
  <c r="AN142" i="10" s="1"/>
  <c r="AO142" i="10" s="1"/>
  <c r="AB142" i="10"/>
  <c r="AG142" i="10" s="1"/>
  <c r="AM127" i="10"/>
  <c r="AN127" i="10" s="1"/>
  <c r="AO127" i="10" s="1"/>
  <c r="A3925" i="9"/>
  <c r="B3900" i="9"/>
  <c r="AL138" i="10"/>
  <c r="AO138" i="10" s="1"/>
  <c r="AH138" i="10"/>
  <c r="AE137" i="10"/>
  <c r="AF137" i="10"/>
  <c r="AC137" i="10"/>
  <c r="AD137" i="10" s="1"/>
  <c r="AC127" i="10"/>
  <c r="AD127" i="10" s="1"/>
  <c r="AC104" i="10"/>
  <c r="AD104" i="10" s="1"/>
  <c r="AC110" i="10"/>
  <c r="AD110" i="10" s="1"/>
  <c r="AC139" i="10"/>
  <c r="AD139" i="10" s="1"/>
  <c r="AC142" i="10"/>
  <c r="AD142" i="10" s="1"/>
  <c r="P136" i="10"/>
  <c r="AN136" i="10" s="1"/>
  <c r="R136" i="10"/>
  <c r="AG137" i="10" l="1"/>
  <c r="AH104" i="10"/>
  <c r="AH127" i="10"/>
  <c r="AG139" i="10"/>
  <c r="AG110" i="10"/>
  <c r="AB136" i="10"/>
  <c r="AG136" i="10" s="1"/>
  <c r="AH142" i="10"/>
  <c r="A3950" i="9"/>
  <c r="B3925" i="9"/>
  <c r="AL137" i="10"/>
  <c r="AO137" i="10" s="1"/>
  <c r="AH137" i="10"/>
  <c r="AE136" i="10"/>
  <c r="AF136" i="10"/>
  <c r="AC136" i="10"/>
  <c r="AD136" i="10" s="1"/>
  <c r="P135" i="10"/>
  <c r="AN135" i="10" s="1"/>
  <c r="R135" i="10"/>
  <c r="AB135" i="10" l="1"/>
  <c r="A3975" i="9"/>
  <c r="B3950" i="9"/>
  <c r="AL136" i="10"/>
  <c r="AO136" i="10" s="1"/>
  <c r="AH136" i="10"/>
  <c r="AE135" i="10"/>
  <c r="AF135" i="10"/>
  <c r="AC135" i="10"/>
  <c r="AD135" i="10" s="1"/>
  <c r="P134" i="10"/>
  <c r="AN134" i="10" s="1"/>
  <c r="AG135" i="10" l="1"/>
  <c r="A4000" i="9"/>
  <c r="B3975" i="9"/>
  <c r="AL135" i="10"/>
  <c r="AO135" i="10" s="1"/>
  <c r="AH135" i="10"/>
  <c r="AE134" i="10"/>
  <c r="AL134" i="10" s="1"/>
  <c r="AO134" i="10" s="1"/>
  <c r="AF134" i="10"/>
  <c r="AC134" i="10"/>
  <c r="AD134" i="10" s="1"/>
  <c r="AN133" i="10"/>
  <c r="R134" i="10"/>
  <c r="R133" i="10"/>
  <c r="AB133" i="10" l="1"/>
  <c r="AB134" i="10"/>
  <c r="AH134" i="10" s="1"/>
  <c r="A4025" i="9"/>
  <c r="B4000" i="9"/>
  <c r="AE133" i="10"/>
  <c r="AF133" i="10" s="1"/>
  <c r="AC133" i="10"/>
  <c r="AD133" i="10" s="1"/>
  <c r="AN132" i="10"/>
  <c r="R132" i="10"/>
  <c r="AG133" i="10" l="1"/>
  <c r="AG134" i="10"/>
  <c r="AB132" i="10"/>
  <c r="A4050" i="9"/>
  <c r="B4025" i="9"/>
  <c r="AL133" i="10"/>
  <c r="AO133" i="10" s="1"/>
  <c r="AH133" i="10"/>
  <c r="AE132" i="10"/>
  <c r="AF132" i="10" s="1"/>
  <c r="AC132" i="10"/>
  <c r="AD132" i="10" s="1"/>
  <c r="C131" i="10"/>
  <c r="AG132" i="10" l="1"/>
  <c r="A4075" i="9"/>
  <c r="B4050" i="9"/>
  <c r="AL132" i="10"/>
  <c r="AO132" i="10" s="1"/>
  <c r="AH132" i="10"/>
  <c r="D131" i="10"/>
  <c r="A4100" i="9" l="1"/>
  <c r="B4075" i="9"/>
  <c r="B131" i="10"/>
  <c r="F131" i="10"/>
  <c r="A4125" i="9" l="1"/>
  <c r="B4100" i="9"/>
  <c r="T131" i="10"/>
  <c r="R131" i="10"/>
  <c r="AM131" i="10" l="1"/>
  <c r="AN131" i="10" s="1"/>
  <c r="AO131" i="10" s="1"/>
  <c r="AB131" i="10"/>
  <c r="D41" i="3" s="1"/>
  <c r="A4150" i="9"/>
  <c r="B4125" i="9"/>
  <c r="AC131" i="10"/>
  <c r="E41" i="3" s="1"/>
  <c r="P129" i="10"/>
  <c r="AN129" i="10" s="1"/>
  <c r="R129" i="10"/>
  <c r="AH131" i="10" l="1"/>
  <c r="AJ131" i="10" s="1"/>
  <c r="AD131" i="10"/>
  <c r="F41" i="3" s="1"/>
  <c r="AG131" i="10"/>
  <c r="G41" i="3" s="1"/>
  <c r="AB129" i="10"/>
  <c r="A4175" i="9"/>
  <c r="B4150" i="9"/>
  <c r="AE129" i="10"/>
  <c r="AF129" i="10"/>
  <c r="AC129" i="10"/>
  <c r="AD129" i="10" s="1"/>
  <c r="P126" i="10"/>
  <c r="AN126" i="10" s="1"/>
  <c r="AG129" i="10" l="1"/>
  <c r="H41" i="3"/>
  <c r="I41" i="3" s="1"/>
  <c r="Y89" i="3" s="1"/>
  <c r="A4200" i="9"/>
  <c r="B4175" i="9"/>
  <c r="AL129" i="10"/>
  <c r="AO129" i="10" s="1"/>
  <c r="AH129" i="10"/>
  <c r="AE126" i="10"/>
  <c r="AL126" i="10" s="1"/>
  <c r="AO126" i="10" s="1"/>
  <c r="AF126" i="10"/>
  <c r="AC126" i="10"/>
  <c r="AD126" i="10" s="1"/>
  <c r="P125" i="10"/>
  <c r="AN125" i="10" s="1"/>
  <c r="R125" i="10"/>
  <c r="R126" i="10"/>
  <c r="AB126" i="10" l="1"/>
  <c r="AH126" i="10" s="1"/>
  <c r="AB125" i="10"/>
  <c r="A4225" i="9"/>
  <c r="B4200" i="9"/>
  <c r="AE125" i="10"/>
  <c r="AF125" i="10" s="1"/>
  <c r="AC125" i="10"/>
  <c r="AD125" i="10" s="1"/>
  <c r="P124" i="10"/>
  <c r="AN124" i="10" s="1"/>
  <c r="AG125" i="10" l="1"/>
  <c r="AG126" i="10"/>
  <c r="A4250" i="9"/>
  <c r="B4225" i="9"/>
  <c r="AL125" i="10"/>
  <c r="AO125" i="10" s="1"/>
  <c r="AH125" i="10"/>
  <c r="AE124" i="10"/>
  <c r="AL124" i="10" s="1"/>
  <c r="AO124" i="10" s="1"/>
  <c r="AC124" i="10"/>
  <c r="AD124" i="10" s="1"/>
  <c r="P123" i="10"/>
  <c r="C123" i="10"/>
  <c r="R124" i="10"/>
  <c r="AF124" i="10" l="1"/>
  <c r="AB124" i="10"/>
  <c r="AH124" i="10" s="1"/>
  <c r="A4275" i="9"/>
  <c r="B4250" i="9"/>
  <c r="AE123" i="10"/>
  <c r="AL123" i="10" s="1"/>
  <c r="D123" i="10"/>
  <c r="F123" i="10" s="1"/>
  <c r="D68" i="1"/>
  <c r="B1" i="9"/>
  <c r="AF123" i="10" l="1"/>
  <c r="B123" i="10"/>
  <c r="AG124" i="10"/>
  <c r="A4300" i="9"/>
  <c r="B4275" i="9"/>
  <c r="B68" i="1"/>
  <c r="P121" i="10"/>
  <c r="T123" i="10"/>
  <c r="T68" i="1"/>
  <c r="R123" i="10"/>
  <c r="AM68" i="1" l="1"/>
  <c r="AM123" i="10"/>
  <c r="AN123" i="10" s="1"/>
  <c r="AO123" i="10" s="1"/>
  <c r="AB123" i="10"/>
  <c r="D40" i="3" s="1"/>
  <c r="A4325" i="9"/>
  <c r="B4300" i="9"/>
  <c r="AE121" i="10"/>
  <c r="AL121" i="10" s="1"/>
  <c r="AC123" i="10"/>
  <c r="E40" i="3" s="1"/>
  <c r="P118" i="10"/>
  <c r="AN118" i="10" s="1"/>
  <c r="AF121" i="10" l="1"/>
  <c r="AG123" i="10"/>
  <c r="G40" i="3" s="1"/>
  <c r="AH123" i="10"/>
  <c r="H40" i="3" s="1"/>
  <c r="I40" i="3" s="1"/>
  <c r="AD123" i="10"/>
  <c r="F40" i="3" s="1"/>
  <c r="A4350" i="9"/>
  <c r="B4325" i="9"/>
  <c r="AE118" i="10"/>
  <c r="AL118" i="10" s="1"/>
  <c r="AO118" i="10" s="1"/>
  <c r="AF118" i="10"/>
  <c r="AC118" i="10"/>
  <c r="AD118" i="10" s="1"/>
  <c r="P116" i="10"/>
  <c r="AN116" i="10" s="1"/>
  <c r="AJ123" i="10" l="1"/>
  <c r="A4375" i="9"/>
  <c r="B4350" i="9"/>
  <c r="Y88" i="3"/>
  <c r="AE116" i="10"/>
  <c r="AL116" i="10" s="1"/>
  <c r="AO116" i="10" s="1"/>
  <c r="AC116" i="10"/>
  <c r="AD116" i="10" s="1"/>
  <c r="P115" i="10"/>
  <c r="AN115" i="10" s="1"/>
  <c r="AF116" i="10" l="1"/>
  <c r="A4400" i="9"/>
  <c r="B4375" i="9"/>
  <c r="AE115" i="10"/>
  <c r="AL115" i="10" s="1"/>
  <c r="AO115" i="10" s="1"/>
  <c r="AF115" i="10"/>
  <c r="AC115" i="10"/>
  <c r="AD115" i="10" s="1"/>
  <c r="P114" i="10"/>
  <c r="AN114" i="10" s="1"/>
  <c r="A4425" i="9" l="1"/>
  <c r="B4400" i="9"/>
  <c r="AE114" i="10"/>
  <c r="AL114" i="10" s="1"/>
  <c r="AO114" i="10" s="1"/>
  <c r="AF114" i="10"/>
  <c r="AC114" i="10"/>
  <c r="E38" i="3" s="1"/>
  <c r="AN112" i="10"/>
  <c r="AD114" i="10" l="1"/>
  <c r="F38" i="3" s="1"/>
  <c r="A4450" i="9"/>
  <c r="B4425" i="9"/>
  <c r="AE112" i="10"/>
  <c r="AL112" i="10" s="1"/>
  <c r="AO112" i="10" s="1"/>
  <c r="AF112" i="10"/>
  <c r="AC112" i="10"/>
  <c r="AD112" i="10" s="1"/>
  <c r="A4475" i="9" l="1"/>
  <c r="B4450" i="9"/>
  <c r="AN111" i="10"/>
  <c r="A4500" i="9" l="1"/>
  <c r="B4475" i="9"/>
  <c r="AE111" i="10"/>
  <c r="AL111" i="10" s="1"/>
  <c r="AO111" i="10" s="1"/>
  <c r="AF111" i="10"/>
  <c r="AC111" i="10"/>
  <c r="AD111" i="10" s="1"/>
  <c r="P108" i="10"/>
  <c r="AN108" i="10" s="1"/>
  <c r="A4525" i="9" l="1"/>
  <c r="B4500" i="9"/>
  <c r="AE108" i="10"/>
  <c r="AL108" i="10" s="1"/>
  <c r="AO108" i="10" s="1"/>
  <c r="AF108" i="10"/>
  <c r="AC108" i="10"/>
  <c r="AD108" i="10" s="1"/>
  <c r="P107" i="10"/>
  <c r="AN107" i="10" s="1"/>
  <c r="A4550" i="9" l="1"/>
  <c r="B4525" i="9"/>
  <c r="AE107" i="10"/>
  <c r="AL107" i="10" s="1"/>
  <c r="AO107" i="10" s="1"/>
  <c r="AC107" i="10"/>
  <c r="AD107" i="10" s="1"/>
  <c r="P106" i="10"/>
  <c r="AN106" i="10" s="1"/>
  <c r="AF107" i="10" l="1"/>
  <c r="A4575" i="9"/>
  <c r="B4550" i="9"/>
  <c r="AE106" i="10"/>
  <c r="AL106" i="10" s="1"/>
  <c r="AO106" i="10" s="1"/>
  <c r="AF106" i="10"/>
  <c r="AC106" i="10"/>
  <c r="AD106" i="10" s="1"/>
  <c r="P105" i="10"/>
  <c r="AN105" i="10" s="1"/>
  <c r="A4600" i="9" l="1"/>
  <c r="B4575" i="9"/>
  <c r="AE105" i="10"/>
  <c r="AL105" i="10" s="1"/>
  <c r="AO105" i="10" s="1"/>
  <c r="AC105" i="10"/>
  <c r="AD105" i="10" s="1"/>
  <c r="P103" i="10"/>
  <c r="AF105" i="10" l="1"/>
  <c r="A4625" i="9"/>
  <c r="B4600" i="9"/>
  <c r="AE103" i="10"/>
  <c r="AL103" i="10" s="1"/>
  <c r="P102" i="10"/>
  <c r="AF103" i="10" l="1"/>
  <c r="A4650" i="9"/>
  <c r="B4625" i="9"/>
  <c r="AE102" i="10"/>
  <c r="AL102" i="10" s="1"/>
  <c r="P101" i="10"/>
  <c r="AF102" i="10" l="1"/>
  <c r="A4675" i="9"/>
  <c r="B4650" i="9"/>
  <c r="AE101" i="10"/>
  <c r="AL101" i="10" s="1"/>
  <c r="AF101" i="10"/>
  <c r="P100" i="10"/>
  <c r="A4700" i="9" l="1"/>
  <c r="B4675" i="9"/>
  <c r="AE100" i="10"/>
  <c r="AL100" i="10" s="1"/>
  <c r="P99" i="10"/>
  <c r="AF100" i="10" l="1"/>
  <c r="A4725" i="9"/>
  <c r="B4700" i="9"/>
  <c r="AE99" i="10"/>
  <c r="AL99" i="10" s="1"/>
  <c r="P98" i="10"/>
  <c r="AF99" i="10" l="1"/>
  <c r="A4750" i="9"/>
  <c r="B4725" i="9"/>
  <c r="AE98" i="10"/>
  <c r="AL98" i="10" s="1"/>
  <c r="AF98" i="10"/>
  <c r="P97" i="10"/>
  <c r="A4775" i="9" l="1"/>
  <c r="B4750" i="9"/>
  <c r="AE97" i="10"/>
  <c r="AL97" i="10" s="1"/>
  <c r="AF97" i="10"/>
  <c r="P96" i="10"/>
  <c r="A4800" i="9" l="1"/>
  <c r="B4775" i="9"/>
  <c r="AE96" i="10"/>
  <c r="AL96" i="10" s="1"/>
  <c r="AF96" i="10"/>
  <c r="P95" i="10"/>
  <c r="A4825" i="9" l="1"/>
  <c r="B4800" i="9"/>
  <c r="AE95" i="10"/>
  <c r="AL95" i="10" s="1"/>
  <c r="AF95" i="10"/>
  <c r="A4850" i="9" l="1"/>
  <c r="B4825" i="9"/>
  <c r="P63" i="10"/>
  <c r="A4875" i="9" l="1"/>
  <c r="B4850" i="9"/>
  <c r="AE63" i="10"/>
  <c r="AL63" i="10" s="1"/>
  <c r="P62" i="10"/>
  <c r="AF63" i="10" l="1"/>
  <c r="A4900" i="9"/>
  <c r="B4875" i="9"/>
  <c r="AE62" i="10"/>
  <c r="AL62" i="10" s="1"/>
  <c r="AF62" i="10"/>
  <c r="P59" i="10"/>
  <c r="A4925" i="9" l="1"/>
  <c r="B4900" i="9"/>
  <c r="AE59" i="10"/>
  <c r="AL59" i="10" s="1"/>
  <c r="P48" i="10"/>
  <c r="AF59" i="10" l="1"/>
  <c r="B4925" i="9"/>
  <c r="A4950" i="9"/>
  <c r="AE48" i="10"/>
  <c r="AL48" i="10" s="1"/>
  <c r="AF48" i="10"/>
  <c r="P46" i="10"/>
  <c r="B4950" i="9" l="1"/>
  <c r="A4975" i="9"/>
  <c r="AE46" i="10"/>
  <c r="AL46" i="10" s="1"/>
  <c r="P31" i="10"/>
  <c r="AF46" i="10" l="1"/>
  <c r="A5000" i="9"/>
  <c r="B4975" i="9"/>
  <c r="AE31" i="10"/>
  <c r="AF31" i="10" s="1"/>
  <c r="P29" i="10"/>
  <c r="A5025" i="9" l="1"/>
  <c r="B5000" i="9"/>
  <c r="AL31" i="10"/>
  <c r="AE29" i="10"/>
  <c r="AF29" i="10"/>
  <c r="AF149" i="10" s="1"/>
  <c r="P25" i="10"/>
  <c r="A5050" i="9" l="1"/>
  <c r="B5025" i="9"/>
  <c r="AL29" i="10"/>
  <c r="AE149" i="10"/>
  <c r="AE25" i="10"/>
  <c r="AL25" i="10" s="1"/>
  <c r="P22" i="10"/>
  <c r="AF25" i="10" l="1"/>
  <c r="A5075" i="9"/>
  <c r="B5050" i="9"/>
  <c r="AE22" i="10"/>
  <c r="AL22" i="10" s="1"/>
  <c r="AF22" i="10"/>
  <c r="P19" i="10"/>
  <c r="B5075" i="9" l="1"/>
  <c r="A5100" i="9"/>
  <c r="AE19" i="10"/>
  <c r="AL19" i="10" s="1"/>
  <c r="AF19" i="10"/>
  <c r="P18" i="10"/>
  <c r="A5125" i="9" l="1"/>
  <c r="B5100" i="9"/>
  <c r="AE18" i="10"/>
  <c r="AL18" i="10" s="1"/>
  <c r="AF18" i="10"/>
  <c r="P17" i="10"/>
  <c r="A5150" i="9" l="1"/>
  <c r="B5125" i="9"/>
  <c r="AE17" i="10"/>
  <c r="AF17" i="10"/>
  <c r="P15" i="10"/>
  <c r="A5175" i="9" l="1"/>
  <c r="B5150" i="9"/>
  <c r="AL17" i="10"/>
  <c r="AE15" i="10"/>
  <c r="AL15" i="10" s="1"/>
  <c r="AF15" i="10"/>
  <c r="A5200" i="9" l="1"/>
  <c r="B5175" i="9"/>
  <c r="B5200" i="9" l="1"/>
  <c r="A5225" i="9"/>
  <c r="A5250" i="9" l="1"/>
  <c r="B5225" i="9"/>
  <c r="P13" i="10"/>
  <c r="B5250" i="9" l="1"/>
  <c r="A5275" i="9"/>
  <c r="AE13" i="10"/>
  <c r="AL13" i="10" s="1"/>
  <c r="AF13" i="10"/>
  <c r="P11" i="10"/>
  <c r="A5300" i="9" l="1"/>
  <c r="B5275" i="9"/>
  <c r="AE11" i="10"/>
  <c r="AL11" i="10" s="1"/>
  <c r="P8" i="10"/>
  <c r="AF11" i="10" l="1"/>
  <c r="B5300" i="9"/>
  <c r="A5325" i="9"/>
  <c r="AE8" i="10"/>
  <c r="AL8" i="10" s="1"/>
  <c r="AF8" i="10"/>
  <c r="P7" i="10"/>
  <c r="B5325" i="9" l="1"/>
  <c r="A5350" i="9"/>
  <c r="AE7" i="10"/>
  <c r="AL7" i="10" s="1"/>
  <c r="AF7" i="10"/>
  <c r="P5" i="10"/>
  <c r="B5350" i="9" l="1"/>
  <c r="A5375" i="9"/>
  <c r="AE5" i="10"/>
  <c r="AE26" i="10" s="1"/>
  <c r="AF5" i="10"/>
  <c r="AF26" i="10" s="1"/>
  <c r="A5400" i="9" l="1"/>
  <c r="B5375" i="9"/>
  <c r="AL26" i="10"/>
  <c r="AO26" i="10" s="1"/>
  <c r="AL5" i="10"/>
  <c r="AL226" i="1"/>
  <c r="B5400" i="9" l="1"/>
  <c r="A5425" i="9"/>
  <c r="AE224" i="1"/>
  <c r="AL224" i="1" s="1"/>
  <c r="AF224" i="1" l="1"/>
  <c r="A5450" i="9"/>
  <c r="B5425" i="9"/>
  <c r="AE223" i="1"/>
  <c r="AL223" i="1" s="1"/>
  <c r="AF223" i="1"/>
  <c r="B5450" i="9" l="1"/>
  <c r="A5475" i="9"/>
  <c r="AE222" i="1"/>
  <c r="AL222" i="1" s="1"/>
  <c r="AF222" i="1"/>
  <c r="A5500" i="9" l="1"/>
  <c r="B5475" i="9"/>
  <c r="AE220" i="1"/>
  <c r="AL220" i="1" s="1"/>
  <c r="AF220" i="1" l="1"/>
  <c r="A5525" i="9"/>
  <c r="B5500" i="9"/>
  <c r="AE218" i="1"/>
  <c r="AL218" i="1" s="1"/>
  <c r="AF218" i="1"/>
  <c r="A5550" i="9" l="1"/>
  <c r="B5525" i="9"/>
  <c r="AE210" i="1"/>
  <c r="AL210" i="1" s="1"/>
  <c r="AF210" i="1" l="1"/>
  <c r="B5550" i="9"/>
  <c r="A5575" i="9"/>
  <c r="AE209" i="1"/>
  <c r="AL209" i="1" s="1"/>
  <c r="AF209" i="1" l="1"/>
  <c r="A5600" i="9"/>
  <c r="B5575" i="9"/>
  <c r="AE207" i="1"/>
  <c r="AL207" i="1" s="1"/>
  <c r="B5600" i="9" l="1"/>
  <c r="A5625" i="9"/>
  <c r="AF207" i="1"/>
  <c r="AE206" i="1"/>
  <c r="AL206" i="1" s="1"/>
  <c r="AF206" i="1"/>
  <c r="A5650" i="9" l="1"/>
  <c r="B5625" i="9"/>
  <c r="AE205" i="1"/>
  <c r="AL205" i="1" s="1"/>
  <c r="AF205" i="1" l="1"/>
  <c r="A5675" i="9"/>
  <c r="B5650" i="9"/>
  <c r="AE204" i="1"/>
  <c r="AL204" i="1" s="1"/>
  <c r="P203" i="1"/>
  <c r="A5700" i="9" l="1"/>
  <c r="B5675" i="9"/>
  <c r="AF204" i="1"/>
  <c r="AE203" i="1"/>
  <c r="AL203" i="1" s="1"/>
  <c r="AF203" i="1"/>
  <c r="B5700" i="9" l="1"/>
  <c r="A5725" i="9"/>
  <c r="P200" i="1"/>
  <c r="A5750" i="9" l="1"/>
  <c r="B5725" i="9"/>
  <c r="AE200" i="1"/>
  <c r="AL200" i="1" s="1"/>
  <c r="P195" i="1"/>
  <c r="AF200" i="1" l="1"/>
  <c r="A5775" i="9"/>
  <c r="B5750" i="9"/>
  <c r="AE195" i="1"/>
  <c r="AL195" i="1" s="1"/>
  <c r="AF195" i="1"/>
  <c r="P194" i="1"/>
  <c r="B5775" i="9" l="1"/>
  <c r="A5800" i="9"/>
  <c r="AE194" i="1"/>
  <c r="AL194" i="1" s="1"/>
  <c r="AF194" i="1"/>
  <c r="P193" i="1"/>
  <c r="B5800" i="9" l="1"/>
  <c r="A5825" i="9"/>
  <c r="AE193" i="1"/>
  <c r="AL193" i="1" s="1"/>
  <c r="AF193" i="1"/>
  <c r="P192" i="1"/>
  <c r="A5850" i="9" l="1"/>
  <c r="B5825" i="9"/>
  <c r="AE192" i="1"/>
  <c r="AL192" i="1" s="1"/>
  <c r="AF192" i="1"/>
  <c r="P191" i="1"/>
  <c r="B5850" i="9" l="1"/>
  <c r="A5875" i="9"/>
  <c r="AE191" i="1"/>
  <c r="AL191" i="1" s="1"/>
  <c r="AF191" i="1"/>
  <c r="P190" i="1"/>
  <c r="B5875" i="9" l="1"/>
  <c r="A5900" i="9"/>
  <c r="AE190" i="1"/>
  <c r="AL190" i="1" s="1"/>
  <c r="AF190" i="1"/>
  <c r="P188" i="1"/>
  <c r="B5900" i="9" l="1"/>
  <c r="A5925" i="9"/>
  <c r="AE188" i="1"/>
  <c r="AL188" i="1" s="1"/>
  <c r="P187" i="1"/>
  <c r="AF188" i="1" l="1"/>
  <c r="A5950" i="9"/>
  <c r="B5925" i="9"/>
  <c r="AE187" i="1"/>
  <c r="AF187" i="1"/>
  <c r="AF227" i="1" s="1"/>
  <c r="P183" i="1"/>
  <c r="A5975" i="9" l="1"/>
  <c r="B5950" i="9"/>
  <c r="AE227" i="1"/>
  <c r="AL187" i="1"/>
  <c r="AE183" i="1"/>
  <c r="AL183" i="1" s="1"/>
  <c r="P181" i="1"/>
  <c r="AF183" i="1" l="1"/>
  <c r="A6000" i="9"/>
  <c r="B5975" i="9"/>
  <c r="AE181" i="1"/>
  <c r="AL181" i="1" s="1"/>
  <c r="AF181" i="1"/>
  <c r="P180" i="1"/>
  <c r="B6000" i="9" l="1"/>
  <c r="A6025" i="9"/>
  <c r="AE180" i="1"/>
  <c r="AL180" i="1" s="1"/>
  <c r="P178" i="1"/>
  <c r="AF180" i="1" l="1"/>
  <c r="A6050" i="9"/>
  <c r="B6025" i="9"/>
  <c r="AE178" i="1"/>
  <c r="AL178" i="1" s="1"/>
  <c r="P175" i="1"/>
  <c r="AF178" i="1" l="1"/>
  <c r="A6075" i="9"/>
  <c r="B6050" i="9"/>
  <c r="AE175" i="1"/>
  <c r="AL175" i="1" s="1"/>
  <c r="AF175" i="1"/>
  <c r="P174" i="1"/>
  <c r="A6100" i="9" l="1"/>
  <c r="B6075" i="9"/>
  <c r="AE174" i="1"/>
  <c r="AL174" i="1" s="1"/>
  <c r="P172" i="1"/>
  <c r="AF174" i="1" l="1"/>
  <c r="A6125" i="9"/>
  <c r="B6100" i="9"/>
  <c r="AE172" i="1"/>
  <c r="AL172" i="1" s="1"/>
  <c r="AF172" i="1"/>
  <c r="P163" i="1"/>
  <c r="A6150" i="9" l="1"/>
  <c r="B6125" i="9"/>
  <c r="AE163" i="1"/>
  <c r="AL163" i="1" s="1"/>
  <c r="AF163" i="1"/>
  <c r="P162" i="1"/>
  <c r="A6175" i="9" l="1"/>
  <c r="B6150" i="9"/>
  <c r="AE162" i="1"/>
  <c r="AL162" i="1" s="1"/>
  <c r="AF162" i="1"/>
  <c r="P161" i="1"/>
  <c r="A6200" i="9" l="1"/>
  <c r="B6175" i="9"/>
  <c r="AE161" i="1"/>
  <c r="AL161" i="1" s="1"/>
  <c r="AF161" i="1"/>
  <c r="P160" i="1"/>
  <c r="A6225" i="9" l="1"/>
  <c r="B6200" i="9"/>
  <c r="AE160" i="1"/>
  <c r="AL160" i="1" s="1"/>
  <c r="AF160" i="1"/>
  <c r="P159" i="1"/>
  <c r="A6250" i="9" l="1"/>
  <c r="B6225" i="9"/>
  <c r="AE159" i="1"/>
  <c r="AF159" i="1"/>
  <c r="AF184" i="1" s="1"/>
  <c r="P152" i="1"/>
  <c r="A6275" i="9" l="1"/>
  <c r="B6250" i="9"/>
  <c r="AE184" i="1"/>
  <c r="AL184" i="1" s="1"/>
  <c r="AO184" i="1" s="1"/>
  <c r="AL159" i="1"/>
  <c r="AE152" i="1"/>
  <c r="AL152" i="1" s="1"/>
  <c r="AF152" i="1"/>
  <c r="P150" i="1"/>
  <c r="A6300" i="9" l="1"/>
  <c r="B6275" i="9"/>
  <c r="AE150" i="1"/>
  <c r="AL150" i="1" s="1"/>
  <c r="AF150" i="1"/>
  <c r="P148" i="1"/>
  <c r="B6300" i="9" l="1"/>
  <c r="A6325" i="9"/>
  <c r="AE148" i="1"/>
  <c r="AL148" i="1" s="1"/>
  <c r="P140" i="1"/>
  <c r="AF148" i="1" l="1"/>
  <c r="A6350" i="9"/>
  <c r="B6325" i="9"/>
  <c r="AE140" i="1"/>
  <c r="AL140" i="1" s="1"/>
  <c r="AF140" i="1"/>
  <c r="P139" i="1"/>
  <c r="A6375" i="9" l="1"/>
  <c r="B6350" i="9"/>
  <c r="AE139" i="1"/>
  <c r="AL139" i="1" s="1"/>
  <c r="P138" i="1"/>
  <c r="AF139" i="1" l="1"/>
  <c r="A6400" i="9"/>
  <c r="B6375" i="9"/>
  <c r="AE138" i="1"/>
  <c r="AL138" i="1" s="1"/>
  <c r="P137" i="1"/>
  <c r="A6425" i="9" l="1"/>
  <c r="B6400" i="9"/>
  <c r="AF138" i="1"/>
  <c r="AE137" i="1"/>
  <c r="AL137" i="1" s="1"/>
  <c r="P136" i="1"/>
  <c r="AF137" i="1" l="1"/>
  <c r="A6450" i="9"/>
  <c r="B6425" i="9"/>
  <c r="AE136" i="1"/>
  <c r="AL136" i="1" s="1"/>
  <c r="AF136" i="1"/>
  <c r="P135" i="1"/>
  <c r="A6475" i="9" l="1"/>
  <c r="B6450" i="9"/>
  <c r="AE135" i="1"/>
  <c r="AL135" i="1" s="1"/>
  <c r="AF135" i="1"/>
  <c r="P133" i="1"/>
  <c r="A6500" i="9" l="1"/>
  <c r="B6475" i="9"/>
  <c r="AE133" i="1"/>
  <c r="AL133" i="1" s="1"/>
  <c r="P132" i="1"/>
  <c r="AF133" i="1" l="1"/>
  <c r="A6525" i="9"/>
  <c r="B6500" i="9"/>
  <c r="AE132" i="1"/>
  <c r="AL132" i="1" s="1"/>
  <c r="P131" i="1"/>
  <c r="AF132" i="1" l="1"/>
  <c r="B6525" i="9"/>
  <c r="A6550" i="9"/>
  <c r="AE131" i="1"/>
  <c r="AE156" i="1" s="1"/>
  <c r="P127" i="1"/>
  <c r="B6550" i="9" l="1"/>
  <c r="A6575" i="9"/>
  <c r="AF131" i="1"/>
  <c r="AF156" i="1" s="1"/>
  <c r="AL156" i="1"/>
  <c r="AO156" i="1" s="1"/>
  <c r="AL131" i="1"/>
  <c r="AE127" i="1"/>
  <c r="AL127" i="1" s="1"/>
  <c r="P125" i="1"/>
  <c r="A6600" i="9" l="1"/>
  <c r="B6575" i="9"/>
  <c r="AF127" i="1"/>
  <c r="AE125" i="1"/>
  <c r="AL125" i="1" s="1"/>
  <c r="AF125" i="1"/>
  <c r="P124" i="1"/>
  <c r="A6625" i="9" l="1"/>
  <c r="B6600" i="9"/>
  <c r="AE124" i="1"/>
  <c r="AL124" i="1" s="1"/>
  <c r="AF124" i="1"/>
  <c r="P123" i="1"/>
  <c r="A6650" i="9" l="1"/>
  <c r="B6625" i="9"/>
  <c r="AE123" i="1"/>
  <c r="AL123" i="1" s="1"/>
  <c r="P122" i="1"/>
  <c r="AF123" i="1" l="1"/>
  <c r="A6675" i="9"/>
  <c r="B6650" i="9"/>
  <c r="AE122" i="1"/>
  <c r="AL122" i="1" s="1"/>
  <c r="AF122" i="1"/>
  <c r="P120" i="1"/>
  <c r="B6675" i="9" l="1"/>
  <c r="A6700" i="9"/>
  <c r="AE120" i="1"/>
  <c r="AL120" i="1" s="1"/>
  <c r="P117" i="1"/>
  <c r="AF120" i="1" l="1"/>
  <c r="A6725" i="9"/>
  <c r="B6700" i="9"/>
  <c r="AE117" i="1"/>
  <c r="AL117" i="1" s="1"/>
  <c r="P114" i="1"/>
  <c r="B6725" i="9" l="1"/>
  <c r="A6750" i="9"/>
  <c r="AF117" i="1"/>
  <c r="AE114" i="1"/>
  <c r="AL114" i="1" s="1"/>
  <c r="P113" i="1"/>
  <c r="AF114" i="1" l="1"/>
  <c r="A6775" i="9"/>
  <c r="B6750" i="9"/>
  <c r="AE113" i="1"/>
  <c r="AL113" i="1" s="1"/>
  <c r="P111" i="1"/>
  <c r="A6800" i="9" l="1"/>
  <c r="B6775" i="9"/>
  <c r="AF113" i="1"/>
  <c r="AE111" i="1"/>
  <c r="AL111" i="1" s="1"/>
  <c r="P110" i="1"/>
  <c r="AF111" i="1" l="1"/>
  <c r="B6800" i="9"/>
  <c r="A6825" i="9"/>
  <c r="AE110" i="1"/>
  <c r="AL110" i="1" s="1"/>
  <c r="P109" i="1"/>
  <c r="A6850" i="9" l="1"/>
  <c r="B6825" i="9"/>
  <c r="AF110" i="1"/>
  <c r="AE109" i="1"/>
  <c r="AL109" i="1" s="1"/>
  <c r="P108" i="1"/>
  <c r="AF109" i="1" l="1"/>
  <c r="A6875" i="9"/>
  <c r="B6850" i="9"/>
  <c r="AE108" i="1"/>
  <c r="AL108" i="1" s="1"/>
  <c r="AF108" i="1"/>
  <c r="P107" i="1"/>
  <c r="A6900" i="9" l="1"/>
  <c r="B6875" i="9"/>
  <c r="AE107" i="1"/>
  <c r="AL107" i="1" s="1"/>
  <c r="AF107" i="1"/>
  <c r="P106" i="1"/>
  <c r="A6925" i="9" l="1"/>
  <c r="B6900" i="9"/>
  <c r="AE106" i="1"/>
  <c r="AL106" i="1" s="1"/>
  <c r="P105" i="1"/>
  <c r="AF106" i="1" l="1"/>
  <c r="A6950" i="9"/>
  <c r="B6925" i="9"/>
  <c r="AE105" i="1"/>
  <c r="AE128" i="1" s="1"/>
  <c r="P101" i="1"/>
  <c r="A6975" i="9" l="1"/>
  <c r="B6950" i="9"/>
  <c r="AF105" i="1"/>
  <c r="AF128" i="1" s="1"/>
  <c r="AL128" i="1"/>
  <c r="AO128" i="1" s="1"/>
  <c r="AL105" i="1"/>
  <c r="AE101" i="1"/>
  <c r="AL101" i="1" s="1"/>
  <c r="P99" i="1"/>
  <c r="AF101" i="1" l="1"/>
  <c r="A7000" i="9"/>
  <c r="B6975" i="9"/>
  <c r="AE99" i="1"/>
  <c r="AL99" i="1" s="1"/>
  <c r="AF99" i="1"/>
  <c r="P98" i="1"/>
  <c r="A7025" i="9" l="1"/>
  <c r="B7000" i="9"/>
  <c r="AE98" i="1"/>
  <c r="AL98" i="1" s="1"/>
  <c r="P97" i="1"/>
  <c r="AF98" i="1" l="1"/>
  <c r="A7050" i="9"/>
  <c r="B7025" i="9"/>
  <c r="AE97" i="1"/>
  <c r="AL97" i="1" s="1"/>
  <c r="P95" i="1"/>
  <c r="AF97" i="1" l="1"/>
  <c r="B7050" i="9"/>
  <c r="A7075" i="9"/>
  <c r="AE95" i="1"/>
  <c r="AL95" i="1" s="1"/>
  <c r="P93" i="1"/>
  <c r="AF95" i="1" l="1"/>
  <c r="B7075" i="9"/>
  <c r="A7100" i="9"/>
  <c r="AE93" i="1"/>
  <c r="AL93" i="1" s="1"/>
  <c r="P92" i="1"/>
  <c r="B7100" i="9" l="1"/>
  <c r="A7125" i="9"/>
  <c r="AF93" i="1"/>
  <c r="AE92" i="1"/>
  <c r="AL92" i="1" s="1"/>
  <c r="AF92" i="1"/>
  <c r="P91" i="1"/>
  <c r="A7150" i="9" l="1"/>
  <c r="B7125" i="9"/>
  <c r="AE91" i="1"/>
  <c r="AL91" i="1" s="1"/>
  <c r="P89" i="1"/>
  <c r="AF91" i="1" l="1"/>
  <c r="A7175" i="9"/>
  <c r="B7150" i="9"/>
  <c r="AE89" i="1"/>
  <c r="AL89" i="1" s="1"/>
  <c r="P77" i="1"/>
  <c r="AF89" i="1" l="1"/>
  <c r="A7200" i="9"/>
  <c r="B7175" i="9"/>
  <c r="AE77" i="1"/>
  <c r="AL77" i="1" s="1"/>
  <c r="P76" i="1"/>
  <c r="AF77" i="1" l="1"/>
  <c r="A7225" i="9"/>
  <c r="B7200" i="9"/>
  <c r="AE76" i="1"/>
  <c r="AL76" i="1" s="1"/>
  <c r="P75" i="1"/>
  <c r="AF76" i="1" l="1"/>
  <c r="A7250" i="9"/>
  <c r="B7225" i="9"/>
  <c r="AE75" i="1"/>
  <c r="AL75" i="1" s="1"/>
  <c r="AF75" i="1"/>
  <c r="P74" i="1"/>
  <c r="B7250" i="9" l="1"/>
  <c r="A7275" i="9"/>
  <c r="AE74" i="1"/>
  <c r="AL74" i="1" s="1"/>
  <c r="P73" i="1"/>
  <c r="AF74" i="1" l="1"/>
  <c r="B7275" i="9"/>
  <c r="A7300" i="9"/>
  <c r="AE73" i="1"/>
  <c r="AL73" i="1" s="1"/>
  <c r="P72" i="1"/>
  <c r="A7325" i="9" l="1"/>
  <c r="B7300" i="9"/>
  <c r="AF73" i="1"/>
  <c r="AE72" i="1"/>
  <c r="AL72" i="1" s="1"/>
  <c r="AF72" i="1"/>
  <c r="P71" i="1"/>
  <c r="A7350" i="9" l="1"/>
  <c r="B7325" i="9"/>
  <c r="AE71" i="1"/>
  <c r="AL71" i="1" s="1"/>
  <c r="P70" i="1"/>
  <c r="AF71" i="1" l="1"/>
  <c r="A7375" i="9"/>
  <c r="B7350" i="9"/>
  <c r="AE70" i="1"/>
  <c r="AL70" i="1" s="1"/>
  <c r="AF70" i="1"/>
  <c r="P68" i="1"/>
  <c r="AN68" i="1" s="1"/>
  <c r="B7375" i="9" l="1"/>
  <c r="A7400" i="9"/>
  <c r="AE68" i="1"/>
  <c r="AL68" i="1" s="1"/>
  <c r="AO68" i="1" s="1"/>
  <c r="AC68" i="1"/>
  <c r="AD68" i="1" s="1"/>
  <c r="P63" i="1"/>
  <c r="AF68" i="1" l="1"/>
  <c r="A7425" i="9"/>
  <c r="B7400" i="9"/>
  <c r="AE63" i="1"/>
  <c r="AL63" i="1" s="1"/>
  <c r="P62" i="1"/>
  <c r="A7450" i="9" l="1"/>
  <c r="B7425" i="9"/>
  <c r="AF63" i="1"/>
  <c r="AE62" i="1"/>
  <c r="AL62" i="1" s="1"/>
  <c r="P61" i="1"/>
  <c r="AF62" i="1" l="1"/>
  <c r="A7475" i="9"/>
  <c r="B7450" i="9"/>
  <c r="AE61" i="1"/>
  <c r="AL61" i="1" s="1"/>
  <c r="P60" i="1"/>
  <c r="AF61" i="1" l="1"/>
  <c r="A7500" i="9"/>
  <c r="B7475" i="9"/>
  <c r="AE60" i="1"/>
  <c r="AL60" i="1" s="1"/>
  <c r="AF60" i="1"/>
  <c r="P59" i="1"/>
  <c r="A7525" i="9" l="1"/>
  <c r="B7500" i="9"/>
  <c r="AE59" i="1"/>
  <c r="AL59" i="1" s="1"/>
  <c r="AF59" i="1"/>
  <c r="P58" i="1"/>
  <c r="B7525" i="9" l="1"/>
  <c r="A7550" i="9"/>
  <c r="AE58" i="1"/>
  <c r="AL58" i="1" s="1"/>
  <c r="P57" i="1"/>
  <c r="AF58" i="1" l="1"/>
  <c r="A7575" i="9"/>
  <c r="B7550" i="9"/>
  <c r="AE57" i="1"/>
  <c r="AL57" i="1" s="1"/>
  <c r="AF57" i="1"/>
  <c r="P56" i="1"/>
  <c r="A7600" i="9" l="1"/>
  <c r="B7575" i="9"/>
  <c r="AE56" i="1"/>
  <c r="AE102" i="1" s="1"/>
  <c r="AF56" i="1"/>
  <c r="AF102" i="1" s="1"/>
  <c r="P50" i="1"/>
  <c r="A7625" i="9" l="1"/>
  <c r="B7600" i="9"/>
  <c r="AL102" i="1"/>
  <c r="AO102" i="1" s="1"/>
  <c r="AL56" i="1"/>
  <c r="AE50" i="1"/>
  <c r="AL50" i="1" s="1"/>
  <c r="AF50" i="1" l="1"/>
  <c r="A7650" i="9"/>
  <c r="B7625" i="9"/>
  <c r="P38" i="1"/>
  <c r="A7675" i="9" l="1"/>
  <c r="B7650" i="9"/>
  <c r="AE38" i="1"/>
  <c r="AL38" i="1" s="1"/>
  <c r="P36" i="1"/>
  <c r="AF38" i="1" l="1"/>
  <c r="A7700" i="9"/>
  <c r="B7675" i="9"/>
  <c r="AE36" i="1"/>
  <c r="AL36" i="1" s="1"/>
  <c r="P31" i="1"/>
  <c r="AF36" i="1" l="1"/>
  <c r="A7725" i="9"/>
  <c r="B7700" i="9"/>
  <c r="AE31" i="1"/>
  <c r="AF31" i="1" s="1"/>
  <c r="P30" i="1"/>
  <c r="A7750" i="9" l="1"/>
  <c r="B7725" i="9"/>
  <c r="AL31" i="1"/>
  <c r="AE30" i="1"/>
  <c r="AL30" i="1" s="1"/>
  <c r="P28" i="1"/>
  <c r="AN28" i="1" s="1"/>
  <c r="A7775" i="9" l="1"/>
  <c r="B7750" i="9"/>
  <c r="AF30" i="1"/>
  <c r="AE28" i="1"/>
  <c r="AL28" i="1" s="1"/>
  <c r="AO28" i="1" s="1"/>
  <c r="AC28" i="1"/>
  <c r="P26" i="1"/>
  <c r="AN26" i="1" s="1"/>
  <c r="AF28" i="1" l="1"/>
  <c r="A7800" i="9"/>
  <c r="B7775" i="9"/>
  <c r="AD28" i="1"/>
  <c r="AE26" i="1"/>
  <c r="AE53" i="1" s="1"/>
  <c r="AC26" i="1"/>
  <c r="C121" i="10"/>
  <c r="C103" i="10"/>
  <c r="C102" i="10"/>
  <c r="C101" i="10"/>
  <c r="C100" i="10"/>
  <c r="C99" i="10"/>
  <c r="C22" i="10"/>
  <c r="B7800" i="9" l="1"/>
  <c r="A7825" i="9"/>
  <c r="AF26" i="1"/>
  <c r="AF53" i="1" s="1"/>
  <c r="AL53" i="1"/>
  <c r="AO53" i="1" s="1"/>
  <c r="AL26" i="1"/>
  <c r="AO26" i="1" s="1"/>
  <c r="AD26" i="1"/>
  <c r="D101" i="10"/>
  <c r="D22" i="10"/>
  <c r="D102" i="10"/>
  <c r="D100" i="10"/>
  <c r="D99" i="10"/>
  <c r="D103" i="10"/>
  <c r="D121" i="10"/>
  <c r="C25" i="10"/>
  <c r="C19" i="10"/>
  <c r="C18" i="10"/>
  <c r="B7825" i="9" l="1"/>
  <c r="A7850" i="9"/>
  <c r="B121" i="10"/>
  <c r="B103" i="10"/>
  <c r="B99" i="10"/>
  <c r="B100" i="10"/>
  <c r="B102" i="10"/>
  <c r="B22" i="10"/>
  <c r="B101" i="10"/>
  <c r="F99" i="10"/>
  <c r="F100" i="10"/>
  <c r="F22" i="10"/>
  <c r="F121" i="10"/>
  <c r="D18" i="10"/>
  <c r="F103" i="10"/>
  <c r="F102" i="10"/>
  <c r="F101" i="10"/>
  <c r="D19" i="10"/>
  <c r="D25" i="10"/>
  <c r="C17" i="10"/>
  <c r="C15" i="10"/>
  <c r="T121" i="10"/>
  <c r="T100" i="10"/>
  <c r="T99" i="10"/>
  <c r="T22" i="10"/>
  <c r="T102" i="10"/>
  <c r="T103" i="10"/>
  <c r="A7875" i="9" l="1"/>
  <c r="B7850" i="9"/>
  <c r="AM103" i="10"/>
  <c r="AN103" i="10" s="1"/>
  <c r="AO103" i="10" s="1"/>
  <c r="AM121" i="10"/>
  <c r="AN121" i="10" s="1"/>
  <c r="AO121" i="10" s="1"/>
  <c r="AM22" i="10"/>
  <c r="AN22" i="10" s="1"/>
  <c r="AO22" i="10" s="1"/>
  <c r="AM102" i="10"/>
  <c r="AN102" i="10" s="1"/>
  <c r="AO102" i="10" s="1"/>
  <c r="AM99" i="10"/>
  <c r="AN99" i="10" s="1"/>
  <c r="AO99" i="10" s="1"/>
  <c r="AM100" i="10"/>
  <c r="AN100" i="10" s="1"/>
  <c r="AO100" i="10" s="1"/>
  <c r="AC99" i="10"/>
  <c r="AD99" i="10" s="1"/>
  <c r="AC22" i="10"/>
  <c r="AD22" i="10" s="1"/>
  <c r="AC102" i="10"/>
  <c r="AD102" i="10" s="1"/>
  <c r="AC100" i="10"/>
  <c r="AD100" i="10" s="1"/>
  <c r="AC103" i="10"/>
  <c r="AD103" i="10" s="1"/>
  <c r="AC121" i="10"/>
  <c r="E39" i="3" s="1"/>
  <c r="B25" i="10"/>
  <c r="B19" i="10"/>
  <c r="B18" i="10"/>
  <c r="F25" i="10"/>
  <c r="F18" i="10"/>
  <c r="D17" i="10"/>
  <c r="D15" i="10"/>
  <c r="F19" i="10"/>
  <c r="C13" i="10"/>
  <c r="T18" i="10"/>
  <c r="T19" i="10"/>
  <c r="T101" i="10"/>
  <c r="R101" i="10"/>
  <c r="T25" i="10"/>
  <c r="A7900" i="9" l="1"/>
  <c r="B7875" i="9"/>
  <c r="AD121" i="10"/>
  <c r="F39" i="3" s="1"/>
  <c r="AB101" i="10"/>
  <c r="AH101" i="10" s="1"/>
  <c r="AM19" i="10"/>
  <c r="AN19" i="10" s="1"/>
  <c r="AO19" i="10" s="1"/>
  <c r="AM25" i="10"/>
  <c r="AN25" i="10" s="1"/>
  <c r="AO25" i="10" s="1"/>
  <c r="AM18" i="10"/>
  <c r="AN18" i="10" s="1"/>
  <c r="AO18" i="10" s="1"/>
  <c r="AM101" i="10"/>
  <c r="AN101" i="10" s="1"/>
  <c r="AO101" i="10" s="1"/>
  <c r="AC101" i="10"/>
  <c r="AD101" i="10" s="1"/>
  <c r="AC25" i="10"/>
  <c r="E26" i="3" s="1"/>
  <c r="AC18" i="10"/>
  <c r="AD18" i="10" s="1"/>
  <c r="AC19" i="10"/>
  <c r="AD19" i="10" s="1"/>
  <c r="B15" i="10"/>
  <c r="B17" i="10"/>
  <c r="F15" i="10"/>
  <c r="F17" i="10"/>
  <c r="D13" i="10"/>
  <c r="C5" i="10"/>
  <c r="C98" i="10"/>
  <c r="C97" i="10"/>
  <c r="C96" i="10"/>
  <c r="C95" i="10"/>
  <c r="C63" i="10"/>
  <c r="C62" i="10"/>
  <c r="C59" i="10"/>
  <c r="C48" i="10"/>
  <c r="C46" i="10"/>
  <c r="C31" i="10"/>
  <c r="C29" i="10"/>
  <c r="C11" i="10"/>
  <c r="C8" i="10"/>
  <c r="T17" i="10"/>
  <c r="T15" i="10"/>
  <c r="A7925" i="9" l="1"/>
  <c r="B7900" i="9"/>
  <c r="AD25" i="10"/>
  <c r="F26" i="3" s="1"/>
  <c r="AM17" i="10"/>
  <c r="AN17" i="10" s="1"/>
  <c r="AO17" i="10" s="1"/>
  <c r="AM15" i="10"/>
  <c r="AN15" i="10" s="1"/>
  <c r="AO15" i="10" s="1"/>
  <c r="AG101" i="10"/>
  <c r="AC17" i="10"/>
  <c r="E25" i="3" s="1"/>
  <c r="AC15" i="10"/>
  <c r="AD15" i="10" s="1"/>
  <c r="B13" i="10"/>
  <c r="D62" i="10"/>
  <c r="D8" i="10"/>
  <c r="D63" i="10"/>
  <c r="D29" i="10"/>
  <c r="D98" i="10"/>
  <c r="D31" i="10"/>
  <c r="D95" i="10"/>
  <c r="D11" i="10"/>
  <c r="D48" i="10"/>
  <c r="D97" i="10"/>
  <c r="F13" i="10"/>
  <c r="D46" i="10"/>
  <c r="D59" i="10"/>
  <c r="D96" i="10"/>
  <c r="C7" i="10"/>
  <c r="T13" i="10"/>
  <c r="A7950" i="9" l="1"/>
  <c r="B7925" i="9"/>
  <c r="AD17" i="10"/>
  <c r="F25" i="3" s="1"/>
  <c r="AM13" i="10"/>
  <c r="AN13" i="10" s="1"/>
  <c r="AO13" i="10" s="1"/>
  <c r="AC13" i="10"/>
  <c r="E24" i="3" s="1"/>
  <c r="B96" i="10"/>
  <c r="B59" i="10"/>
  <c r="B46" i="10"/>
  <c r="B97" i="10"/>
  <c r="B48" i="10"/>
  <c r="B11" i="10"/>
  <c r="B95" i="10"/>
  <c r="B31" i="10"/>
  <c r="B98" i="10"/>
  <c r="B29" i="10"/>
  <c r="B63" i="10"/>
  <c r="B8" i="10"/>
  <c r="B62" i="10"/>
  <c r="F95" i="10"/>
  <c r="F63" i="10"/>
  <c r="F11" i="10"/>
  <c r="F62" i="10"/>
  <c r="F97" i="10"/>
  <c r="F48" i="10"/>
  <c r="F31" i="10"/>
  <c r="F98" i="10"/>
  <c r="F46" i="10"/>
  <c r="F59" i="10"/>
  <c r="D7" i="10"/>
  <c r="F29" i="10"/>
  <c r="F96" i="10"/>
  <c r="F8" i="10"/>
  <c r="D5" i="10"/>
  <c r="T98" i="10"/>
  <c r="T62" i="10"/>
  <c r="T96" i="10"/>
  <c r="T31" i="10"/>
  <c r="T63" i="10"/>
  <c r="T95" i="10"/>
  <c r="T48" i="10"/>
  <c r="T59" i="10"/>
  <c r="T97" i="10"/>
  <c r="T29" i="10"/>
  <c r="T11" i="10"/>
  <c r="T46" i="10"/>
  <c r="A7975" i="9" l="1"/>
  <c r="B7950" i="9"/>
  <c r="AD13" i="10"/>
  <c r="F24" i="3" s="1"/>
  <c r="AM97" i="10"/>
  <c r="AN97" i="10" s="1"/>
  <c r="AO97" i="10" s="1"/>
  <c r="AM59" i="10"/>
  <c r="AN59" i="10" s="1"/>
  <c r="AO59" i="10" s="1"/>
  <c r="AM95" i="10"/>
  <c r="AN95" i="10" s="1"/>
  <c r="AO95" i="10" s="1"/>
  <c r="AM48" i="10"/>
  <c r="AN48" i="10" s="1"/>
  <c r="AO48" i="10" s="1"/>
  <c r="AM46" i="10"/>
  <c r="AN46" i="10" s="1"/>
  <c r="AO46" i="10" s="1"/>
  <c r="AM62" i="10"/>
  <c r="AN62" i="10" s="1"/>
  <c r="AO62" i="10" s="1"/>
  <c r="AM96" i="10"/>
  <c r="AN96" i="10" s="1"/>
  <c r="AO96" i="10" s="1"/>
  <c r="AM11" i="10"/>
  <c r="AN11" i="10" s="1"/>
  <c r="AO11" i="10" s="1"/>
  <c r="AM63" i="10"/>
  <c r="AN63" i="10" s="1"/>
  <c r="AO63" i="10" s="1"/>
  <c r="AM29" i="10"/>
  <c r="AN29" i="10" s="1"/>
  <c r="AO29" i="10" s="1"/>
  <c r="AM98" i="10"/>
  <c r="AN98" i="10" s="1"/>
  <c r="AO98" i="10" s="1"/>
  <c r="AM31" i="10"/>
  <c r="AN31" i="10" s="1"/>
  <c r="AO31" i="10" s="1"/>
  <c r="AC31" i="10"/>
  <c r="AD31" i="10" s="1"/>
  <c r="AC62" i="10"/>
  <c r="AD62" i="10" s="1"/>
  <c r="AC63" i="10"/>
  <c r="AD63" i="10" s="1"/>
  <c r="AC29" i="10"/>
  <c r="AD29" i="10" s="1"/>
  <c r="AC98" i="10"/>
  <c r="AD98" i="10" s="1"/>
  <c r="AC95" i="10"/>
  <c r="AC11" i="10"/>
  <c r="AD11" i="10" s="1"/>
  <c r="AC48" i="10"/>
  <c r="AD48" i="10" s="1"/>
  <c r="AC97" i="10"/>
  <c r="AD97" i="10" s="1"/>
  <c r="AC46" i="10"/>
  <c r="AC59" i="10"/>
  <c r="AC96" i="10"/>
  <c r="AD96" i="10" s="1"/>
  <c r="B5" i="10"/>
  <c r="B7" i="10"/>
  <c r="F5" i="10"/>
  <c r="F7" i="10"/>
  <c r="P3" i="1"/>
  <c r="F68" i="1"/>
  <c r="C70" i="1"/>
  <c r="C71" i="1"/>
  <c r="C72" i="1"/>
  <c r="C73" i="1"/>
  <c r="C74" i="1"/>
  <c r="C75" i="1"/>
  <c r="C76" i="1"/>
  <c r="C77" i="1"/>
  <c r="C89" i="1"/>
  <c r="C91" i="1"/>
  <c r="C92" i="1"/>
  <c r="C93" i="1"/>
  <c r="C95" i="1"/>
  <c r="C97" i="1"/>
  <c r="C98" i="1"/>
  <c r="C99" i="1"/>
  <c r="C101" i="1"/>
  <c r="C105" i="1"/>
  <c r="C106" i="1"/>
  <c r="C107" i="1"/>
  <c r="C108" i="1"/>
  <c r="C109" i="1"/>
  <c r="C110" i="1"/>
  <c r="C111" i="1"/>
  <c r="C113" i="1"/>
  <c r="C114" i="1"/>
  <c r="C117" i="1"/>
  <c r="C120" i="1"/>
  <c r="C122" i="1"/>
  <c r="C123" i="1"/>
  <c r="C124" i="1"/>
  <c r="C125" i="1"/>
  <c r="C127" i="1"/>
  <c r="C131" i="1"/>
  <c r="C132" i="1"/>
  <c r="C133" i="1"/>
  <c r="C135" i="1"/>
  <c r="C136" i="1"/>
  <c r="C137" i="1"/>
  <c r="C138" i="1"/>
  <c r="C139" i="1"/>
  <c r="C140" i="1"/>
  <c r="C148" i="1"/>
  <c r="C150" i="1"/>
  <c r="C152" i="1"/>
  <c r="C159" i="1"/>
  <c r="C160" i="1"/>
  <c r="C161" i="1"/>
  <c r="C162" i="1"/>
  <c r="C163" i="1"/>
  <c r="C172" i="1"/>
  <c r="C174" i="1"/>
  <c r="C175" i="1"/>
  <c r="C178" i="1"/>
  <c r="C180" i="1"/>
  <c r="C181" i="1"/>
  <c r="C183" i="1"/>
  <c r="C187" i="1"/>
  <c r="C188" i="1"/>
  <c r="C190" i="1"/>
  <c r="C191" i="1"/>
  <c r="C192" i="1"/>
  <c r="C193" i="1"/>
  <c r="C194" i="1"/>
  <c r="C195" i="1"/>
  <c r="C200" i="1"/>
  <c r="C203" i="1"/>
  <c r="C204" i="1"/>
  <c r="C205" i="1"/>
  <c r="C206" i="1"/>
  <c r="C207" i="1"/>
  <c r="C209" i="1"/>
  <c r="C210" i="1"/>
  <c r="C218" i="1"/>
  <c r="C220" i="1"/>
  <c r="C222" i="1"/>
  <c r="C223" i="1"/>
  <c r="C224" i="1"/>
  <c r="C226" i="1"/>
  <c r="T8" i="10"/>
  <c r="T5" i="10"/>
  <c r="T7" i="10"/>
  <c r="R8" i="10"/>
  <c r="F29" i="3" l="1"/>
  <c r="A8000" i="9"/>
  <c r="B7975" i="9"/>
  <c r="E37" i="3"/>
  <c r="AM7" i="10"/>
  <c r="AN7" i="10" s="1"/>
  <c r="AO7" i="10" s="1"/>
  <c r="AM5" i="10"/>
  <c r="AN5" i="10" s="1"/>
  <c r="AO5" i="10" s="1"/>
  <c r="AB8" i="10"/>
  <c r="AH8" i="10" s="1"/>
  <c r="E29" i="3"/>
  <c r="AD95" i="10"/>
  <c r="F37" i="3" s="1"/>
  <c r="AM8" i="10"/>
  <c r="AN8" i="10" s="1"/>
  <c r="AO8" i="10" s="1"/>
  <c r="AC8" i="10"/>
  <c r="AD8" i="10" s="1"/>
  <c r="E32" i="3"/>
  <c r="AD46" i="10"/>
  <c r="F31" i="3" s="1"/>
  <c r="E31" i="3"/>
  <c r="AD59" i="10"/>
  <c r="F32" i="3" s="1"/>
  <c r="AC149" i="10"/>
  <c r="AC7" i="10"/>
  <c r="AD7" i="10" s="1"/>
  <c r="AC5" i="10"/>
  <c r="AD5" i="10" s="1"/>
  <c r="AE3" i="1"/>
  <c r="AE23" i="1" s="1"/>
  <c r="D203" i="1"/>
  <c r="D190" i="1"/>
  <c r="D36" i="1"/>
  <c r="D188" i="1"/>
  <c r="D148" i="1"/>
  <c r="D137" i="1"/>
  <c r="D205" i="1"/>
  <c r="D192" i="1"/>
  <c r="D140" i="1"/>
  <c r="D136" i="1"/>
  <c r="D30" i="1"/>
  <c r="D194" i="1"/>
  <c r="D138" i="1"/>
  <c r="D193" i="1"/>
  <c r="D31" i="1"/>
  <c r="D200" i="1"/>
  <c r="D204" i="1"/>
  <c r="D195" i="1"/>
  <c r="D191" i="1"/>
  <c r="D139" i="1"/>
  <c r="D38" i="1"/>
  <c r="D187" i="1"/>
  <c r="D226" i="1"/>
  <c r="D224" i="1"/>
  <c r="D223" i="1"/>
  <c r="D222" i="1"/>
  <c r="D220" i="1"/>
  <c r="D218" i="1"/>
  <c r="D210" i="1"/>
  <c r="D209" i="1"/>
  <c r="D207" i="1"/>
  <c r="D206" i="1"/>
  <c r="D183" i="1"/>
  <c r="D181" i="1"/>
  <c r="D180" i="1"/>
  <c r="D178" i="1"/>
  <c r="D175" i="1"/>
  <c r="D174" i="1"/>
  <c r="D172" i="1"/>
  <c r="D163" i="1"/>
  <c r="D162" i="1"/>
  <c r="D161" i="1"/>
  <c r="D160" i="1"/>
  <c r="D159" i="1"/>
  <c r="D152" i="1"/>
  <c r="D150" i="1"/>
  <c r="D135" i="1"/>
  <c r="D133" i="1"/>
  <c r="D132" i="1"/>
  <c r="D131" i="1"/>
  <c r="D127" i="1"/>
  <c r="D125" i="1"/>
  <c r="D124" i="1"/>
  <c r="D123" i="1"/>
  <c r="D122" i="1"/>
  <c r="D120" i="1"/>
  <c r="D117" i="1"/>
  <c r="D114" i="1"/>
  <c r="B114" i="1" s="1"/>
  <c r="D113" i="1"/>
  <c r="D111" i="1"/>
  <c r="D110" i="1"/>
  <c r="D109" i="1"/>
  <c r="D108" i="1"/>
  <c r="D107" i="1"/>
  <c r="D106" i="1"/>
  <c r="D105" i="1"/>
  <c r="D101" i="1"/>
  <c r="D99" i="1"/>
  <c r="D98" i="1"/>
  <c r="D97" i="1"/>
  <c r="D95" i="1"/>
  <c r="D93" i="1"/>
  <c r="B93" i="1" s="1"/>
  <c r="D92" i="1"/>
  <c r="D91" i="1"/>
  <c r="D89" i="1"/>
  <c r="D77" i="1"/>
  <c r="D76" i="1"/>
  <c r="D75" i="1"/>
  <c r="D74" i="1"/>
  <c r="D73" i="1"/>
  <c r="D72" i="1"/>
  <c r="D71" i="1"/>
  <c r="D70" i="1"/>
  <c r="B70" i="1" s="1"/>
  <c r="D63" i="1"/>
  <c r="D62" i="1"/>
  <c r="D61" i="1"/>
  <c r="D60" i="1"/>
  <c r="D59" i="1"/>
  <c r="D58" i="1"/>
  <c r="D57" i="1"/>
  <c r="D56" i="1"/>
  <c r="D50" i="1"/>
  <c r="R26" i="1"/>
  <c r="R28" i="1"/>
  <c r="R13" i="1"/>
  <c r="R16" i="1"/>
  <c r="T114" i="1"/>
  <c r="A8025" i="9" l="1"/>
  <c r="B8000" i="9"/>
  <c r="AG8" i="10"/>
  <c r="AF3" i="1"/>
  <c r="AF23" i="1" s="1"/>
  <c r="F23" i="3"/>
  <c r="E43" i="3"/>
  <c r="E23" i="3"/>
  <c r="AB16" i="1"/>
  <c r="AH16" i="1" s="1"/>
  <c r="AB13" i="1"/>
  <c r="AH13" i="1" s="1"/>
  <c r="AB26" i="1"/>
  <c r="AH26" i="1" s="1"/>
  <c r="AD149" i="10"/>
  <c r="F43" i="3"/>
  <c r="F22" i="3"/>
  <c r="AD26" i="10"/>
  <c r="E22" i="3"/>
  <c r="AC26" i="10"/>
  <c r="AL23" i="1"/>
  <c r="AO23" i="1" s="1"/>
  <c r="AL3" i="1"/>
  <c r="AC114" i="1"/>
  <c r="AD114" i="1" s="1"/>
  <c r="AM114" i="1"/>
  <c r="AN114" i="1" s="1"/>
  <c r="AO114" i="1" s="1"/>
  <c r="AB28" i="1"/>
  <c r="B50" i="1"/>
  <c r="B56" i="1"/>
  <c r="B57" i="1"/>
  <c r="B58" i="1"/>
  <c r="B59" i="1"/>
  <c r="B60" i="1"/>
  <c r="B61" i="1"/>
  <c r="B62" i="1"/>
  <c r="B63" i="1"/>
  <c r="B71" i="1"/>
  <c r="B72" i="1"/>
  <c r="B73" i="1"/>
  <c r="B74" i="1"/>
  <c r="B75" i="1"/>
  <c r="B76" i="1"/>
  <c r="B77" i="1"/>
  <c r="B89" i="1"/>
  <c r="B91" i="1"/>
  <c r="B92" i="1"/>
  <c r="B95" i="1"/>
  <c r="B97" i="1"/>
  <c r="B98" i="1"/>
  <c r="B99" i="1"/>
  <c r="B101" i="1"/>
  <c r="B105" i="1"/>
  <c r="B106" i="1"/>
  <c r="B107" i="1"/>
  <c r="B108" i="1"/>
  <c r="B109" i="1"/>
  <c r="B110" i="1"/>
  <c r="B111" i="1"/>
  <c r="B113" i="1"/>
  <c r="B117" i="1"/>
  <c r="B120" i="1"/>
  <c r="B122" i="1"/>
  <c r="B123" i="1"/>
  <c r="B124" i="1"/>
  <c r="B125" i="1"/>
  <c r="B127" i="1"/>
  <c r="B131" i="1"/>
  <c r="B132" i="1"/>
  <c r="B133" i="1"/>
  <c r="B135" i="1"/>
  <c r="B150" i="1"/>
  <c r="B152" i="1"/>
  <c r="B159" i="1"/>
  <c r="B160" i="1"/>
  <c r="B161" i="1"/>
  <c r="B162" i="1"/>
  <c r="B163" i="1"/>
  <c r="B172" i="1"/>
  <c r="B174" i="1"/>
  <c r="B175" i="1"/>
  <c r="B178" i="1"/>
  <c r="B180" i="1"/>
  <c r="B181" i="1"/>
  <c r="B183" i="1"/>
  <c r="B206" i="1"/>
  <c r="B207" i="1"/>
  <c r="B209" i="1"/>
  <c r="B210" i="1"/>
  <c r="B218" i="1"/>
  <c r="B220" i="1"/>
  <c r="B222" i="1"/>
  <c r="B223" i="1"/>
  <c r="B224" i="1"/>
  <c r="B226" i="1"/>
  <c r="B187" i="1"/>
  <c r="B38" i="1"/>
  <c r="B139" i="1"/>
  <c r="B191" i="1"/>
  <c r="B195" i="1"/>
  <c r="B204" i="1"/>
  <c r="B200" i="1"/>
  <c r="B31" i="1"/>
  <c r="B193" i="1"/>
  <c r="B138" i="1"/>
  <c r="B194" i="1"/>
  <c r="B30" i="1"/>
  <c r="B136" i="1"/>
  <c r="B140" i="1"/>
  <c r="B192" i="1"/>
  <c r="B205" i="1"/>
  <c r="B137" i="1"/>
  <c r="B148" i="1"/>
  <c r="B188" i="1"/>
  <c r="B36" i="1"/>
  <c r="B190" i="1"/>
  <c r="B203" i="1"/>
  <c r="F163" i="1"/>
  <c r="F28" i="1"/>
  <c r="F194" i="1"/>
  <c r="F136" i="1"/>
  <c r="F120" i="1"/>
  <c r="F204" i="1"/>
  <c r="F200" i="1"/>
  <c r="F139" i="1"/>
  <c r="F31" i="1"/>
  <c r="F192" i="1"/>
  <c r="F191" i="1"/>
  <c r="F16" i="1"/>
  <c r="F77" i="1"/>
  <c r="F218" i="1"/>
  <c r="F107" i="1"/>
  <c r="F224" i="1"/>
  <c r="F223" i="1"/>
  <c r="F162" i="1"/>
  <c r="F123" i="1"/>
  <c r="F110" i="1"/>
  <c r="F38" i="1"/>
  <c r="F152" i="1"/>
  <c r="F195" i="1"/>
  <c r="F26" i="1"/>
  <c r="F72" i="1"/>
  <c r="F206" i="1"/>
  <c r="F138" i="1"/>
  <c r="F97" i="1"/>
  <c r="F140" i="1"/>
  <c r="F205" i="1"/>
  <c r="F98" i="1"/>
  <c r="F190" i="1"/>
  <c r="F132" i="1"/>
  <c r="F92" i="1"/>
  <c r="F188" i="1"/>
  <c r="F99" i="1"/>
  <c r="F62" i="1"/>
  <c r="F50" i="1"/>
  <c r="F148" i="1"/>
  <c r="F174" i="1"/>
  <c r="F70" i="1"/>
  <c r="F74" i="1"/>
  <c r="F160" i="1"/>
  <c r="F71" i="1"/>
  <c r="F105" i="1"/>
  <c r="F131" i="1"/>
  <c r="F56" i="1"/>
  <c r="F207" i="1"/>
  <c r="F61" i="1"/>
  <c r="F95" i="1"/>
  <c r="F122" i="1"/>
  <c r="F183" i="1"/>
  <c r="F222" i="1"/>
  <c r="F187" i="1"/>
  <c r="F13" i="1"/>
  <c r="F59" i="1"/>
  <c r="F117" i="1"/>
  <c r="F193" i="1"/>
  <c r="F73" i="1"/>
  <c r="F125" i="1"/>
  <c r="F181" i="1"/>
  <c r="F30" i="1"/>
  <c r="F58" i="1"/>
  <c r="F91" i="1"/>
  <c r="F114" i="1"/>
  <c r="F178" i="1"/>
  <c r="F76" i="1"/>
  <c r="F137" i="1"/>
  <c r="F172" i="1"/>
  <c r="F36" i="1"/>
  <c r="F93" i="1"/>
  <c r="F150" i="1"/>
  <c r="F203" i="1"/>
  <c r="F101" i="1"/>
  <c r="F127" i="1"/>
  <c r="F108" i="1"/>
  <c r="F135" i="1"/>
  <c r="F57" i="1"/>
  <c r="F89" i="1"/>
  <c r="F113" i="1"/>
  <c r="F175" i="1"/>
  <c r="F209" i="1"/>
  <c r="F210" i="1"/>
  <c r="F106" i="1"/>
  <c r="F180" i="1"/>
  <c r="F111" i="1"/>
  <c r="F161" i="1"/>
  <c r="F220" i="1"/>
  <c r="F75" i="1"/>
  <c r="F109" i="1"/>
  <c r="F159" i="1"/>
  <c r="F63" i="1"/>
  <c r="F124" i="1"/>
  <c r="F60" i="1"/>
  <c r="F133" i="1"/>
  <c r="F226" i="1"/>
  <c r="D3" i="1"/>
  <c r="T60" i="1"/>
  <c r="T72" i="1"/>
  <c r="T133" i="1"/>
  <c r="T63" i="1"/>
  <c r="T140" i="1"/>
  <c r="T101" i="1"/>
  <c r="T226" i="1"/>
  <c r="T107" i="1"/>
  <c r="T180" i="1"/>
  <c r="T222" i="1"/>
  <c r="T95" i="1"/>
  <c r="T70" i="1"/>
  <c r="T178" i="1"/>
  <c r="T59" i="1"/>
  <c r="T120" i="1"/>
  <c r="T108" i="1"/>
  <c r="T204" i="1"/>
  <c r="T73" i="1"/>
  <c r="T206" i="1"/>
  <c r="R31" i="1"/>
  <c r="T109" i="1"/>
  <c r="T192" i="1"/>
  <c r="T74" i="1"/>
  <c r="T93" i="1"/>
  <c r="T122" i="1"/>
  <c r="T56" i="1"/>
  <c r="T91" i="1"/>
  <c r="T110" i="1"/>
  <c r="R56" i="1"/>
  <c r="T131" i="1"/>
  <c r="T148" i="1"/>
  <c r="T195" i="1"/>
  <c r="T160" i="1"/>
  <c r="T200" i="1"/>
  <c r="T89" i="1"/>
  <c r="T175" i="1"/>
  <c r="T194" i="1"/>
  <c r="R93" i="1"/>
  <c r="R50" i="1"/>
  <c r="T150" i="1"/>
  <c r="T159" i="1"/>
  <c r="T190" i="1"/>
  <c r="T123" i="1"/>
  <c r="R60" i="1"/>
  <c r="T75" i="1"/>
  <c r="T58" i="1"/>
  <c r="T136" i="1"/>
  <c r="T152" i="1"/>
  <c r="T117" i="1"/>
  <c r="T113" i="1"/>
  <c r="T209" i="1"/>
  <c r="T210" i="1"/>
  <c r="T125" i="1"/>
  <c r="T99" i="1"/>
  <c r="T38" i="1"/>
  <c r="T139" i="1"/>
  <c r="T127" i="1"/>
  <c r="T61" i="1"/>
  <c r="T162" i="1"/>
  <c r="T174" i="1"/>
  <c r="T71" i="1"/>
  <c r="T207" i="1"/>
  <c r="T50" i="1"/>
  <c r="R30" i="1"/>
  <c r="T77" i="1"/>
  <c r="T98" i="1"/>
  <c r="R36" i="1"/>
  <c r="T92" i="1"/>
  <c r="T188" i="1"/>
  <c r="T76" i="1"/>
  <c r="T62" i="1"/>
  <c r="T183" i="1"/>
  <c r="T105" i="1"/>
  <c r="T111" i="1"/>
  <c r="T203" i="1"/>
  <c r="T187" i="1"/>
  <c r="T161" i="1"/>
  <c r="T135" i="1"/>
  <c r="T205" i="1"/>
  <c r="T106" i="1"/>
  <c r="T132" i="1"/>
  <c r="R70" i="1"/>
  <c r="R38" i="1"/>
  <c r="T36" i="1"/>
  <c r="T218" i="1"/>
  <c r="T97" i="1"/>
  <c r="T163" i="1"/>
  <c r="T191" i="1"/>
  <c r="T138" i="1"/>
  <c r="T172" i="1"/>
  <c r="T137" i="1"/>
  <c r="T220" i="1"/>
  <c r="T57" i="1"/>
  <c r="T181" i="1"/>
  <c r="T223" i="1"/>
  <c r="T224" i="1"/>
  <c r="T124" i="1"/>
  <c r="T193" i="1"/>
  <c r="B8025" i="9" l="1"/>
  <c r="A8050" i="9"/>
  <c r="E27" i="3"/>
  <c r="E45" i="3" s="1"/>
  <c r="AG16" i="1"/>
  <c r="F27" i="3"/>
  <c r="F45" i="3" s="1"/>
  <c r="AG26" i="1"/>
  <c r="AB56" i="1"/>
  <c r="AG56" i="1" s="1"/>
  <c r="AB36" i="1"/>
  <c r="AG36" i="1" s="1"/>
  <c r="AB30" i="1"/>
  <c r="AG30" i="1" s="1"/>
  <c r="AB38" i="1"/>
  <c r="AG38" i="1" s="1"/>
  <c r="AC226" i="1"/>
  <c r="AD226" i="1" s="1"/>
  <c r="AB93" i="1"/>
  <c r="AG93" i="1" s="1"/>
  <c r="AB70" i="1"/>
  <c r="AG70" i="1" s="1"/>
  <c r="AB31" i="1"/>
  <c r="AG31" i="1" s="1"/>
  <c r="AB60" i="1"/>
  <c r="AG60" i="1" s="1"/>
  <c r="AG13" i="1"/>
  <c r="AH28" i="1"/>
  <c r="AJ26" i="1" s="1"/>
  <c r="AC203" i="1"/>
  <c r="AD203" i="1" s="1"/>
  <c r="AM203" i="1"/>
  <c r="AN203" i="1" s="1"/>
  <c r="AO203" i="1" s="1"/>
  <c r="AC190" i="1"/>
  <c r="AD190" i="1" s="1"/>
  <c r="AM190" i="1"/>
  <c r="AN190" i="1" s="1"/>
  <c r="AO190" i="1" s="1"/>
  <c r="AC188" i="1"/>
  <c r="AD188" i="1" s="1"/>
  <c r="AM188" i="1"/>
  <c r="AN188" i="1" s="1"/>
  <c r="AO188" i="1" s="1"/>
  <c r="AC148" i="1"/>
  <c r="AD148" i="1" s="1"/>
  <c r="AM148" i="1"/>
  <c r="AN148" i="1" s="1"/>
  <c r="AO148" i="1" s="1"/>
  <c r="AC137" i="1"/>
  <c r="AD137" i="1" s="1"/>
  <c r="AM137" i="1"/>
  <c r="AN137" i="1" s="1"/>
  <c r="AO137" i="1" s="1"/>
  <c r="AC205" i="1"/>
  <c r="AD205" i="1" s="1"/>
  <c r="AM205" i="1"/>
  <c r="AN205" i="1" s="1"/>
  <c r="AO205" i="1" s="1"/>
  <c r="AC192" i="1"/>
  <c r="AD192" i="1" s="1"/>
  <c r="AM192" i="1"/>
  <c r="AN192" i="1" s="1"/>
  <c r="AO192" i="1" s="1"/>
  <c r="AC140" i="1"/>
  <c r="AD140" i="1" s="1"/>
  <c r="AM140" i="1"/>
  <c r="AN140" i="1" s="1"/>
  <c r="AO140" i="1" s="1"/>
  <c r="AC136" i="1"/>
  <c r="AD136" i="1" s="1"/>
  <c r="AM136" i="1"/>
  <c r="AN136" i="1" s="1"/>
  <c r="AO136" i="1" s="1"/>
  <c r="AC194" i="1"/>
  <c r="AD194" i="1" s="1"/>
  <c r="AM194" i="1"/>
  <c r="AN194" i="1" s="1"/>
  <c r="AO194" i="1" s="1"/>
  <c r="AC138" i="1"/>
  <c r="AD138" i="1" s="1"/>
  <c r="AM138" i="1"/>
  <c r="AN138" i="1" s="1"/>
  <c r="AO138" i="1" s="1"/>
  <c r="AC193" i="1"/>
  <c r="AD193" i="1" s="1"/>
  <c r="AM193" i="1"/>
  <c r="AN193" i="1" s="1"/>
  <c r="AO193" i="1" s="1"/>
  <c r="AC200" i="1"/>
  <c r="AD200" i="1" s="1"/>
  <c r="AM200" i="1"/>
  <c r="AN200" i="1" s="1"/>
  <c r="AO200" i="1" s="1"/>
  <c r="AC204" i="1"/>
  <c r="AD204" i="1" s="1"/>
  <c r="AM204" i="1"/>
  <c r="AN204" i="1" s="1"/>
  <c r="AO204" i="1" s="1"/>
  <c r="AC195" i="1"/>
  <c r="AD195" i="1" s="1"/>
  <c r="AM195" i="1"/>
  <c r="AN195" i="1" s="1"/>
  <c r="AO195" i="1" s="1"/>
  <c r="AC191" i="1"/>
  <c r="AD191" i="1" s="1"/>
  <c r="AM191" i="1"/>
  <c r="AN191" i="1" s="1"/>
  <c r="AO191" i="1" s="1"/>
  <c r="AC139" i="1"/>
  <c r="AD139" i="1" s="1"/>
  <c r="AM139" i="1"/>
  <c r="AN139" i="1" s="1"/>
  <c r="AO139" i="1" s="1"/>
  <c r="AC187" i="1"/>
  <c r="AD187" i="1" s="1"/>
  <c r="AM187" i="1"/>
  <c r="AN187" i="1" s="1"/>
  <c r="AO187" i="1" s="1"/>
  <c r="AM226" i="1"/>
  <c r="AN226" i="1" s="1"/>
  <c r="AO226" i="1" s="1"/>
  <c r="AC224" i="1"/>
  <c r="AD224" i="1" s="1"/>
  <c r="AM224" i="1"/>
  <c r="AN224" i="1" s="1"/>
  <c r="AO224" i="1" s="1"/>
  <c r="AC223" i="1"/>
  <c r="AD223" i="1" s="1"/>
  <c r="AM223" i="1"/>
  <c r="AN223" i="1" s="1"/>
  <c r="AO223" i="1" s="1"/>
  <c r="AC222" i="1"/>
  <c r="AD222" i="1" s="1"/>
  <c r="AM222" i="1"/>
  <c r="AN222" i="1" s="1"/>
  <c r="AO222" i="1" s="1"/>
  <c r="AC220" i="1"/>
  <c r="AD220" i="1" s="1"/>
  <c r="AM220" i="1"/>
  <c r="AN220" i="1" s="1"/>
  <c r="AO220" i="1" s="1"/>
  <c r="AC218" i="1"/>
  <c r="AD218" i="1" s="1"/>
  <c r="AM218" i="1"/>
  <c r="AN218" i="1" s="1"/>
  <c r="AO218" i="1" s="1"/>
  <c r="AC210" i="1"/>
  <c r="AD210" i="1" s="1"/>
  <c r="AM210" i="1"/>
  <c r="AN210" i="1" s="1"/>
  <c r="AO210" i="1" s="1"/>
  <c r="AC209" i="1"/>
  <c r="AD209" i="1" s="1"/>
  <c r="AM209" i="1"/>
  <c r="AN209" i="1" s="1"/>
  <c r="AO209" i="1" s="1"/>
  <c r="AC207" i="1"/>
  <c r="AD207" i="1" s="1"/>
  <c r="AM207" i="1"/>
  <c r="AN207" i="1" s="1"/>
  <c r="AO207" i="1" s="1"/>
  <c r="AC206" i="1"/>
  <c r="AD206" i="1" s="1"/>
  <c r="AM206" i="1"/>
  <c r="AN206" i="1" s="1"/>
  <c r="AO206" i="1" s="1"/>
  <c r="AC183" i="1"/>
  <c r="AD183" i="1" s="1"/>
  <c r="AM183" i="1"/>
  <c r="AN183" i="1" s="1"/>
  <c r="AO183" i="1" s="1"/>
  <c r="AC181" i="1"/>
  <c r="AD181" i="1" s="1"/>
  <c r="AM181" i="1"/>
  <c r="AN181" i="1" s="1"/>
  <c r="AO181" i="1" s="1"/>
  <c r="AC180" i="1"/>
  <c r="AD180" i="1" s="1"/>
  <c r="AM180" i="1"/>
  <c r="AN180" i="1" s="1"/>
  <c r="AO180" i="1" s="1"/>
  <c r="AC178" i="1"/>
  <c r="AD178" i="1" s="1"/>
  <c r="AM178" i="1"/>
  <c r="AN178" i="1" s="1"/>
  <c r="AO178" i="1" s="1"/>
  <c r="AC175" i="1"/>
  <c r="AD175" i="1" s="1"/>
  <c r="AM175" i="1"/>
  <c r="AN175" i="1" s="1"/>
  <c r="AO175" i="1" s="1"/>
  <c r="AC174" i="1"/>
  <c r="AD174" i="1" s="1"/>
  <c r="AM174" i="1"/>
  <c r="AN174" i="1" s="1"/>
  <c r="AO174" i="1" s="1"/>
  <c r="AC172" i="1"/>
  <c r="AD172" i="1" s="1"/>
  <c r="AM172" i="1"/>
  <c r="AN172" i="1" s="1"/>
  <c r="AO172" i="1" s="1"/>
  <c r="AC163" i="1"/>
  <c r="AD163" i="1" s="1"/>
  <c r="AM163" i="1"/>
  <c r="AN163" i="1" s="1"/>
  <c r="AO163" i="1" s="1"/>
  <c r="AC162" i="1"/>
  <c r="AD162" i="1" s="1"/>
  <c r="AM162" i="1"/>
  <c r="AN162" i="1" s="1"/>
  <c r="AO162" i="1" s="1"/>
  <c r="AC161" i="1"/>
  <c r="AD161" i="1" s="1"/>
  <c r="AM161" i="1"/>
  <c r="AN161" i="1" s="1"/>
  <c r="AO161" i="1" s="1"/>
  <c r="AC160" i="1"/>
  <c r="AD160" i="1" s="1"/>
  <c r="AM160" i="1"/>
  <c r="AN160" i="1" s="1"/>
  <c r="AO160" i="1" s="1"/>
  <c r="AC159" i="1"/>
  <c r="AD159" i="1" s="1"/>
  <c r="AM159" i="1"/>
  <c r="AN159" i="1" s="1"/>
  <c r="AO159" i="1" s="1"/>
  <c r="AC152" i="1"/>
  <c r="AD152" i="1" s="1"/>
  <c r="AM152" i="1"/>
  <c r="AN152" i="1" s="1"/>
  <c r="AO152" i="1" s="1"/>
  <c r="AC150" i="1"/>
  <c r="AD150" i="1" s="1"/>
  <c r="AM150" i="1"/>
  <c r="AN150" i="1" s="1"/>
  <c r="AO150" i="1" s="1"/>
  <c r="AC135" i="1"/>
  <c r="AD135" i="1" s="1"/>
  <c r="AM135" i="1"/>
  <c r="AN135" i="1" s="1"/>
  <c r="AO135" i="1" s="1"/>
  <c r="AC133" i="1"/>
  <c r="AD133" i="1" s="1"/>
  <c r="AM133" i="1"/>
  <c r="AN133" i="1" s="1"/>
  <c r="AO133" i="1" s="1"/>
  <c r="AC132" i="1"/>
  <c r="AD132" i="1" s="1"/>
  <c r="AM132" i="1"/>
  <c r="AN132" i="1" s="1"/>
  <c r="AO132" i="1" s="1"/>
  <c r="AC131" i="1"/>
  <c r="AM131" i="1"/>
  <c r="AN131" i="1" s="1"/>
  <c r="AO131" i="1" s="1"/>
  <c r="AC127" i="1"/>
  <c r="AD127" i="1" s="1"/>
  <c r="AM127" i="1"/>
  <c r="AN127" i="1" s="1"/>
  <c r="AO127" i="1" s="1"/>
  <c r="AC125" i="1"/>
  <c r="AD125" i="1" s="1"/>
  <c r="AM125" i="1"/>
  <c r="AN125" i="1" s="1"/>
  <c r="AO125" i="1" s="1"/>
  <c r="AC124" i="1"/>
  <c r="AD124" i="1" s="1"/>
  <c r="AM124" i="1"/>
  <c r="AN124" i="1" s="1"/>
  <c r="AO124" i="1" s="1"/>
  <c r="AC123" i="1"/>
  <c r="AD123" i="1" s="1"/>
  <c r="AM123" i="1"/>
  <c r="AN123" i="1" s="1"/>
  <c r="AO123" i="1" s="1"/>
  <c r="AC122" i="1"/>
  <c r="AD122" i="1" s="1"/>
  <c r="AM122" i="1"/>
  <c r="AN122" i="1" s="1"/>
  <c r="AO122" i="1" s="1"/>
  <c r="AC120" i="1"/>
  <c r="AD120" i="1" s="1"/>
  <c r="AM120" i="1"/>
  <c r="AN120" i="1" s="1"/>
  <c r="AO120" i="1" s="1"/>
  <c r="AC117" i="1"/>
  <c r="AD117" i="1" s="1"/>
  <c r="AM117" i="1"/>
  <c r="AN117" i="1" s="1"/>
  <c r="AO117" i="1" s="1"/>
  <c r="AC113" i="1"/>
  <c r="AD113" i="1" s="1"/>
  <c r="AM113" i="1"/>
  <c r="AN113" i="1" s="1"/>
  <c r="AO113" i="1" s="1"/>
  <c r="AC111" i="1"/>
  <c r="AD111" i="1" s="1"/>
  <c r="AM111" i="1"/>
  <c r="AN111" i="1" s="1"/>
  <c r="AO111" i="1" s="1"/>
  <c r="AC110" i="1"/>
  <c r="AD110" i="1" s="1"/>
  <c r="AM110" i="1"/>
  <c r="AN110" i="1" s="1"/>
  <c r="AO110" i="1" s="1"/>
  <c r="AC109" i="1"/>
  <c r="AD109" i="1" s="1"/>
  <c r="AM109" i="1"/>
  <c r="AN109" i="1" s="1"/>
  <c r="AO109" i="1" s="1"/>
  <c r="AC108" i="1"/>
  <c r="AD108" i="1" s="1"/>
  <c r="AM108" i="1"/>
  <c r="AN108" i="1" s="1"/>
  <c r="AO108" i="1" s="1"/>
  <c r="AC107" i="1"/>
  <c r="AD107" i="1" s="1"/>
  <c r="AM107" i="1"/>
  <c r="AN107" i="1" s="1"/>
  <c r="AO107" i="1" s="1"/>
  <c r="AC106" i="1"/>
  <c r="AD106" i="1" s="1"/>
  <c r="AM106" i="1"/>
  <c r="AN106" i="1" s="1"/>
  <c r="AO106" i="1" s="1"/>
  <c r="AC105" i="1"/>
  <c r="AM105" i="1"/>
  <c r="AN105" i="1" s="1"/>
  <c r="AO105" i="1" s="1"/>
  <c r="AC101" i="1"/>
  <c r="AD101" i="1" s="1"/>
  <c r="AM101" i="1"/>
  <c r="AN101" i="1" s="1"/>
  <c r="AO101" i="1" s="1"/>
  <c r="AC99" i="1"/>
  <c r="AD99" i="1" s="1"/>
  <c r="AM99" i="1"/>
  <c r="AN99" i="1" s="1"/>
  <c r="AO99" i="1" s="1"/>
  <c r="AC98" i="1"/>
  <c r="AD98" i="1" s="1"/>
  <c r="AM98" i="1"/>
  <c r="AN98" i="1" s="1"/>
  <c r="AO98" i="1" s="1"/>
  <c r="AC97" i="1"/>
  <c r="AD97" i="1" s="1"/>
  <c r="AM97" i="1"/>
  <c r="AN97" i="1" s="1"/>
  <c r="AO97" i="1" s="1"/>
  <c r="AC95" i="1"/>
  <c r="AD95" i="1" s="1"/>
  <c r="AM95" i="1"/>
  <c r="AN95" i="1" s="1"/>
  <c r="AO95" i="1" s="1"/>
  <c r="AC93" i="1"/>
  <c r="AD93" i="1" s="1"/>
  <c r="AM93" i="1"/>
  <c r="AN93" i="1" s="1"/>
  <c r="AC92" i="1"/>
  <c r="AD92" i="1" s="1"/>
  <c r="AM92" i="1"/>
  <c r="AN92" i="1" s="1"/>
  <c r="AO92" i="1" s="1"/>
  <c r="AC91" i="1"/>
  <c r="AD91" i="1" s="1"/>
  <c r="AM91" i="1"/>
  <c r="AN91" i="1" s="1"/>
  <c r="AO91" i="1" s="1"/>
  <c r="AC89" i="1"/>
  <c r="AD89" i="1" s="1"/>
  <c r="AM89" i="1"/>
  <c r="AN89" i="1" s="1"/>
  <c r="AO89" i="1" s="1"/>
  <c r="AC77" i="1"/>
  <c r="AD77" i="1" s="1"/>
  <c r="AM77" i="1"/>
  <c r="AN77" i="1" s="1"/>
  <c r="AO77" i="1" s="1"/>
  <c r="AC76" i="1"/>
  <c r="AD76" i="1" s="1"/>
  <c r="AM76" i="1"/>
  <c r="AN76" i="1" s="1"/>
  <c r="AO76" i="1" s="1"/>
  <c r="AC75" i="1"/>
  <c r="AD75" i="1" s="1"/>
  <c r="AM75" i="1"/>
  <c r="AN75" i="1" s="1"/>
  <c r="AO75" i="1" s="1"/>
  <c r="AC74" i="1"/>
  <c r="AD74" i="1" s="1"/>
  <c r="AM74" i="1"/>
  <c r="AN74" i="1" s="1"/>
  <c r="AO74" i="1" s="1"/>
  <c r="AC73" i="1"/>
  <c r="AD73" i="1" s="1"/>
  <c r="AM73" i="1"/>
  <c r="AN73" i="1" s="1"/>
  <c r="AO73" i="1" s="1"/>
  <c r="AC72" i="1"/>
  <c r="AD72" i="1" s="1"/>
  <c r="AM72" i="1"/>
  <c r="AN72" i="1" s="1"/>
  <c r="AO72" i="1" s="1"/>
  <c r="AC71" i="1"/>
  <c r="AD71" i="1" s="1"/>
  <c r="AM71" i="1"/>
  <c r="AN71" i="1" s="1"/>
  <c r="AO71" i="1" s="1"/>
  <c r="AC70" i="1"/>
  <c r="AD70" i="1" s="1"/>
  <c r="AM70" i="1"/>
  <c r="AN70" i="1" s="1"/>
  <c r="AC63" i="1"/>
  <c r="AD63" i="1" s="1"/>
  <c r="AM63" i="1"/>
  <c r="AN63" i="1" s="1"/>
  <c r="AO63" i="1" s="1"/>
  <c r="AC62" i="1"/>
  <c r="AD62" i="1" s="1"/>
  <c r="AM62" i="1"/>
  <c r="AN62" i="1" s="1"/>
  <c r="AO62" i="1" s="1"/>
  <c r="AC61" i="1"/>
  <c r="AD61" i="1" s="1"/>
  <c r="AM61" i="1"/>
  <c r="AN61" i="1" s="1"/>
  <c r="AO61" i="1" s="1"/>
  <c r="AC60" i="1"/>
  <c r="AD60" i="1" s="1"/>
  <c r="AM60" i="1"/>
  <c r="AN60" i="1" s="1"/>
  <c r="AC59" i="1"/>
  <c r="AD59" i="1" s="1"/>
  <c r="AM59" i="1"/>
  <c r="AN59" i="1" s="1"/>
  <c r="AO59" i="1" s="1"/>
  <c r="AC58" i="1"/>
  <c r="AD58" i="1" s="1"/>
  <c r="AM58" i="1"/>
  <c r="AN58" i="1" s="1"/>
  <c r="AO58" i="1" s="1"/>
  <c r="AC57" i="1"/>
  <c r="AD57" i="1" s="1"/>
  <c r="AM57" i="1"/>
  <c r="AN57" i="1" s="1"/>
  <c r="AO57" i="1" s="1"/>
  <c r="AC56" i="1"/>
  <c r="AM56" i="1"/>
  <c r="AN56" i="1" s="1"/>
  <c r="AC36" i="1"/>
  <c r="AD36" i="1" s="1"/>
  <c r="AM36" i="1"/>
  <c r="AN36" i="1" s="1"/>
  <c r="AC38" i="1"/>
  <c r="AD38" i="1" s="1"/>
  <c r="AM38" i="1"/>
  <c r="AN38" i="1" s="1"/>
  <c r="AC50" i="1"/>
  <c r="AD50" i="1" s="1"/>
  <c r="AM50" i="1"/>
  <c r="AN50" i="1" s="1"/>
  <c r="AO50" i="1" s="1"/>
  <c r="AG28" i="1"/>
  <c r="AB50" i="1"/>
  <c r="C3" i="1"/>
  <c r="T30" i="1"/>
  <c r="R57" i="1"/>
  <c r="T31" i="1"/>
  <c r="A8075" i="9" l="1"/>
  <c r="B8075" i="9" s="1"/>
  <c r="B8050" i="9"/>
  <c r="AC184" i="1"/>
  <c r="E11" i="3" s="1"/>
  <c r="AB57" i="1"/>
  <c r="AH57" i="1" s="1"/>
  <c r="AC227" i="1"/>
  <c r="E12" i="3" s="1"/>
  <c r="AO38" i="1"/>
  <c r="AH38" i="1"/>
  <c r="AD131" i="1"/>
  <c r="AD156" i="1" s="1"/>
  <c r="F10" i="3" s="1"/>
  <c r="AC156" i="1"/>
  <c r="E10" i="3" s="1"/>
  <c r="AD105" i="1"/>
  <c r="AD128" i="1" s="1"/>
  <c r="F9" i="3" s="1"/>
  <c r="AC128" i="1"/>
  <c r="E9" i="3" s="1"/>
  <c r="AD56" i="1"/>
  <c r="AD102" i="1" s="1"/>
  <c r="F8" i="3" s="1"/>
  <c r="AC102" i="1"/>
  <c r="E8" i="3" s="1"/>
  <c r="AH50" i="1"/>
  <c r="AB53" i="1"/>
  <c r="AM31" i="1"/>
  <c r="AN31" i="1" s="1"/>
  <c r="AC31" i="1"/>
  <c r="AD31" i="1" s="1"/>
  <c r="AM30" i="1"/>
  <c r="AN30" i="1" s="1"/>
  <c r="AC30" i="1"/>
  <c r="AO93" i="1"/>
  <c r="AH93" i="1"/>
  <c r="AO56" i="1"/>
  <c r="AH56" i="1"/>
  <c r="AO60" i="1"/>
  <c r="AH60" i="1" s="1"/>
  <c r="AO70" i="1"/>
  <c r="AH70" i="1" s="1"/>
  <c r="AO36" i="1"/>
  <c r="AH36" i="1"/>
  <c r="AG50" i="1"/>
  <c r="AG53" i="1" s="1"/>
  <c r="AD184" i="1"/>
  <c r="F11" i="3" s="1"/>
  <c r="AD227" i="1"/>
  <c r="F12" i="3" s="1"/>
  <c r="B3" i="1"/>
  <c r="F3" i="1"/>
  <c r="R58" i="1"/>
  <c r="AC53" i="1" l="1"/>
  <c r="E7" i="3" s="1"/>
  <c r="AB58" i="1"/>
  <c r="AH58" i="1" s="1"/>
  <c r="AG57" i="1"/>
  <c r="AJ50" i="1"/>
  <c r="AD30" i="1"/>
  <c r="AO30" i="1"/>
  <c r="AH30" i="1"/>
  <c r="AO31" i="1"/>
  <c r="AH31" i="1"/>
  <c r="G7" i="3"/>
  <c r="F12" i="1"/>
  <c r="R6" i="1"/>
  <c r="R10" i="1"/>
  <c r="R59" i="1"/>
  <c r="R12" i="1"/>
  <c r="R3" i="1"/>
  <c r="T3" i="1"/>
  <c r="AG58" i="1" l="1"/>
  <c r="AB3" i="1"/>
  <c r="AG3" i="1" s="1"/>
  <c r="AB10" i="1"/>
  <c r="AH10" i="1" s="1"/>
  <c r="AB59" i="1"/>
  <c r="AH59" i="1" s="1"/>
  <c r="AB6" i="1"/>
  <c r="AG6" i="1" s="1"/>
  <c r="AH53" i="1"/>
  <c r="AD53" i="1"/>
  <c r="F7" i="3" s="1"/>
  <c r="AC3" i="1"/>
  <c r="AC23" i="1" s="1"/>
  <c r="AM3" i="1"/>
  <c r="AN3" i="1" s="1"/>
  <c r="AO3" i="1" s="1"/>
  <c r="AJ30" i="1"/>
  <c r="AO6" i="1"/>
  <c r="AB12" i="1"/>
  <c r="AG10" i="1" l="1"/>
  <c r="AH6" i="1"/>
  <c r="AG59" i="1"/>
  <c r="AH3" i="1"/>
  <c r="H7" i="3"/>
  <c r="I7" i="3" s="1"/>
  <c r="AJ53" i="1"/>
  <c r="AH12" i="1"/>
  <c r="AB23" i="1"/>
  <c r="AD3" i="1"/>
  <c r="AD23" i="1" s="1"/>
  <c r="E6" i="3"/>
  <c r="E15" i="3" s="1"/>
  <c r="AG12" i="1"/>
  <c r="D7" i="3"/>
  <c r="R61" i="1"/>
  <c r="AG23" i="1" l="1"/>
  <c r="G6" i="3" s="1"/>
  <c r="AB61" i="1"/>
  <c r="AH61" i="1" s="1"/>
  <c r="AH23" i="1"/>
  <c r="H6" i="3" s="1"/>
  <c r="F6" i="3"/>
  <c r="F15" i="3" s="1"/>
  <c r="AJ3" i="1"/>
  <c r="AJ12" i="1"/>
  <c r="D6" i="3"/>
  <c r="R62" i="1"/>
  <c r="I6" i="3" l="1"/>
  <c r="AB62" i="1"/>
  <c r="AH62" i="1" s="1"/>
  <c r="AG61" i="1"/>
  <c r="AJ23" i="1"/>
  <c r="R63" i="1"/>
  <c r="R68" i="1"/>
  <c r="AB63" i="1" l="1"/>
  <c r="AH63" i="1" s="1"/>
  <c r="AB68" i="1"/>
  <c r="AH68" i="1" s="1"/>
  <c r="AG62" i="1"/>
  <c r="R71" i="1"/>
  <c r="AG68" i="1" l="1"/>
  <c r="AJ56" i="1"/>
  <c r="AB71" i="1"/>
  <c r="AH71" i="1" s="1"/>
  <c r="AG63" i="1"/>
  <c r="R72" i="1"/>
  <c r="AB72" i="1" l="1"/>
  <c r="AH72" i="1" s="1"/>
  <c r="AG71" i="1"/>
  <c r="R73" i="1"/>
  <c r="AB73" i="1" l="1"/>
  <c r="AH73" i="1" s="1"/>
  <c r="AG72" i="1"/>
  <c r="R74" i="1"/>
  <c r="AB74" i="1" l="1"/>
  <c r="AH74" i="1" s="1"/>
  <c r="AG73" i="1"/>
  <c r="R75" i="1"/>
  <c r="AB75" i="1" l="1"/>
  <c r="AH75" i="1" s="1"/>
  <c r="AG74" i="1"/>
  <c r="R76" i="1"/>
  <c r="AB76" i="1" l="1"/>
  <c r="AH76" i="1" s="1"/>
  <c r="AG75" i="1"/>
  <c r="R77" i="1"/>
  <c r="AB77" i="1" l="1"/>
  <c r="AH77" i="1" s="1"/>
  <c r="AG76" i="1"/>
  <c r="R89" i="1"/>
  <c r="AB89" i="1" l="1"/>
  <c r="AH89" i="1" s="1"/>
  <c r="AJ70" i="1" s="1"/>
  <c r="AG77" i="1"/>
  <c r="R91" i="1"/>
  <c r="AG89" i="1" l="1"/>
  <c r="AB91" i="1"/>
  <c r="AH91" i="1" s="1"/>
  <c r="R92" i="1"/>
  <c r="AB92" i="1" l="1"/>
  <c r="AH92" i="1" s="1"/>
  <c r="AG91" i="1"/>
  <c r="R95" i="1"/>
  <c r="AG92" i="1" l="1"/>
  <c r="AB95" i="1"/>
  <c r="AH95" i="1" s="1"/>
  <c r="AJ91" i="1" s="1"/>
  <c r="R97" i="1"/>
  <c r="AB97" i="1" l="1"/>
  <c r="AH97" i="1" s="1"/>
  <c r="AG95" i="1"/>
  <c r="R98" i="1"/>
  <c r="AB98" i="1" l="1"/>
  <c r="AH98" i="1" s="1"/>
  <c r="AG97" i="1"/>
  <c r="R99" i="1"/>
  <c r="AB99" i="1" l="1"/>
  <c r="AH99" i="1" s="1"/>
  <c r="AG98" i="1"/>
  <c r="R101" i="1"/>
  <c r="AG99" i="1" l="1"/>
  <c r="AB101" i="1"/>
  <c r="AH101" i="1" s="1"/>
  <c r="R105" i="1"/>
  <c r="AB105" i="1" l="1"/>
  <c r="AH105" i="1" s="1"/>
  <c r="AH102" i="1"/>
  <c r="H8" i="3" s="1"/>
  <c r="AG101" i="1"/>
  <c r="AG102" i="1" s="1"/>
  <c r="AJ97" i="1"/>
  <c r="AB102" i="1"/>
  <c r="R106" i="1"/>
  <c r="AB106" i="1" l="1"/>
  <c r="AH106" i="1" s="1"/>
  <c r="AG105" i="1"/>
  <c r="AJ102" i="1"/>
  <c r="D8" i="3"/>
  <c r="R107" i="1"/>
  <c r="AG106" i="1" l="1"/>
  <c r="AB107" i="1"/>
  <c r="AH107" i="1" s="1"/>
  <c r="G8" i="3"/>
  <c r="I8" i="3" s="1"/>
  <c r="R108" i="1"/>
  <c r="AB108" i="1" l="1"/>
  <c r="AH108" i="1" s="1"/>
  <c r="AG107" i="1"/>
  <c r="R109" i="1"/>
  <c r="AG108" i="1" l="1"/>
  <c r="AB109" i="1"/>
  <c r="AH109" i="1" s="1"/>
  <c r="R110" i="1"/>
  <c r="AB110" i="1" l="1"/>
  <c r="AH110" i="1" s="1"/>
  <c r="AG109" i="1"/>
  <c r="R111" i="1"/>
  <c r="AG110" i="1" l="1"/>
  <c r="AB111" i="1"/>
  <c r="AH111" i="1" s="1"/>
  <c r="R113" i="1"/>
  <c r="AB113" i="1" l="1"/>
  <c r="AH113" i="1" s="1"/>
  <c r="AG111" i="1"/>
  <c r="R114" i="1"/>
  <c r="AB114" i="1" l="1"/>
  <c r="AH114" i="1" s="1"/>
  <c r="AG113" i="1"/>
  <c r="R117" i="1"/>
  <c r="AG114" i="1" l="1"/>
  <c r="AB117" i="1"/>
  <c r="AH117" i="1" s="1"/>
  <c r="R120" i="1"/>
  <c r="AB120" i="1" l="1"/>
  <c r="AH120" i="1" s="1"/>
  <c r="AJ105" i="1" s="1"/>
  <c r="AG117" i="1"/>
  <c r="R122" i="1"/>
  <c r="AB122" i="1" l="1"/>
  <c r="AH122" i="1" s="1"/>
  <c r="AG120" i="1"/>
  <c r="R123" i="1"/>
  <c r="AB123" i="1" l="1"/>
  <c r="AH123" i="1" s="1"/>
  <c r="AG122" i="1"/>
  <c r="R124" i="1"/>
  <c r="AG123" i="1" l="1"/>
  <c r="AB124" i="1"/>
  <c r="AH124" i="1" s="1"/>
  <c r="R125" i="1"/>
  <c r="AB125" i="1" l="1"/>
  <c r="AH125" i="1" s="1"/>
  <c r="AG124" i="1"/>
  <c r="R127" i="1"/>
  <c r="AG125" i="1" l="1"/>
  <c r="AB127" i="1"/>
  <c r="AH127" i="1" s="1"/>
  <c r="R131" i="1"/>
  <c r="AB131" i="1" l="1"/>
  <c r="AH131" i="1" s="1"/>
  <c r="AH128" i="1"/>
  <c r="H9" i="3" s="1"/>
  <c r="AG127" i="1"/>
  <c r="AG128" i="1" s="1"/>
  <c r="AJ122" i="1"/>
  <c r="AB128" i="1"/>
  <c r="R132" i="1"/>
  <c r="AJ128" i="1" l="1"/>
  <c r="AB132" i="1"/>
  <c r="AH132" i="1" s="1"/>
  <c r="AG131" i="1"/>
  <c r="D9" i="3"/>
  <c r="R133" i="1"/>
  <c r="AG132" i="1" l="1"/>
  <c r="AB133" i="1"/>
  <c r="AH133" i="1" s="1"/>
  <c r="G9" i="3"/>
  <c r="I9" i="3" s="1"/>
  <c r="R135" i="1"/>
  <c r="AG133" i="1" l="1"/>
  <c r="AB135" i="1"/>
  <c r="AH135" i="1" s="1"/>
  <c r="R136" i="1"/>
  <c r="AG135" i="1" l="1"/>
  <c r="AB136" i="1"/>
  <c r="AH136" i="1" s="1"/>
  <c r="R137" i="1"/>
  <c r="AG136" i="1" l="1"/>
  <c r="AB137" i="1"/>
  <c r="AH137" i="1" s="1"/>
  <c r="R138" i="1"/>
  <c r="AB138" i="1" l="1"/>
  <c r="AH138" i="1" s="1"/>
  <c r="AG137" i="1"/>
  <c r="R139" i="1"/>
  <c r="AG138" i="1" l="1"/>
  <c r="AB139" i="1"/>
  <c r="AH139" i="1" s="1"/>
  <c r="R140" i="1"/>
  <c r="AG139" i="1" l="1"/>
  <c r="AB140" i="1"/>
  <c r="AH140" i="1" s="1"/>
  <c r="R148" i="1"/>
  <c r="AG140" i="1" l="1"/>
  <c r="AB148" i="1"/>
  <c r="AH148" i="1" s="1"/>
  <c r="AJ131" i="1" s="1"/>
  <c r="R150" i="1"/>
  <c r="AB150" i="1" l="1"/>
  <c r="AH150" i="1" s="1"/>
  <c r="AG148" i="1"/>
  <c r="R152" i="1"/>
  <c r="AG150" i="1" l="1"/>
  <c r="AB152" i="1"/>
  <c r="R159" i="1"/>
  <c r="AB159" i="1" l="1"/>
  <c r="AH159" i="1" s="1"/>
  <c r="AH152" i="1"/>
  <c r="AJ150" i="1" s="1"/>
  <c r="AB156" i="1"/>
  <c r="AG152" i="1"/>
  <c r="AG156" i="1" s="1"/>
  <c r="R160" i="1"/>
  <c r="AG159" i="1" l="1"/>
  <c r="AB160" i="1"/>
  <c r="AH160" i="1" s="1"/>
  <c r="AH156" i="1"/>
  <c r="H10" i="3" s="1"/>
  <c r="D10" i="3"/>
  <c r="R161" i="1"/>
  <c r="AG160" i="1" l="1"/>
  <c r="AB161" i="1"/>
  <c r="AH161" i="1" s="1"/>
  <c r="AJ156" i="1"/>
  <c r="G10" i="3"/>
  <c r="I10" i="3" s="1"/>
  <c r="R162" i="1"/>
  <c r="AG161" i="1" l="1"/>
  <c r="AB162" i="1"/>
  <c r="AH162" i="1" s="1"/>
  <c r="R163" i="1"/>
  <c r="AG162" i="1" l="1"/>
  <c r="AB163" i="1"/>
  <c r="AH163" i="1" s="1"/>
  <c r="R172" i="1"/>
  <c r="AB172" i="1" l="1"/>
  <c r="AH172" i="1" s="1"/>
  <c r="AJ159" i="1" s="1"/>
  <c r="AG163" i="1"/>
  <c r="R174" i="1"/>
  <c r="AB174" i="1" l="1"/>
  <c r="AH174" i="1" s="1"/>
  <c r="AG172" i="1"/>
  <c r="R175" i="1"/>
  <c r="AB175" i="1" l="1"/>
  <c r="AH175" i="1" s="1"/>
  <c r="AG174" i="1"/>
  <c r="R178" i="1"/>
  <c r="AB178" i="1" l="1"/>
  <c r="AH178" i="1" s="1"/>
  <c r="AJ174" i="1" s="1"/>
  <c r="AG175" i="1"/>
  <c r="R180" i="1"/>
  <c r="AB180" i="1" l="1"/>
  <c r="AH180" i="1" s="1"/>
  <c r="AG178" i="1"/>
  <c r="R181" i="1"/>
  <c r="AB181" i="1" l="1"/>
  <c r="AH181" i="1" s="1"/>
  <c r="AG180" i="1"/>
  <c r="R183" i="1"/>
  <c r="AG181" i="1" l="1"/>
  <c r="AB183" i="1"/>
  <c r="AH183" i="1" s="1"/>
  <c r="AJ180" i="1" s="1"/>
  <c r="R187" i="1"/>
  <c r="AB187" i="1" l="1"/>
  <c r="AH187" i="1" s="1"/>
  <c r="AG183" i="1"/>
  <c r="AH184" i="1"/>
  <c r="AB184" i="1"/>
  <c r="R188" i="1"/>
  <c r="AB188" i="1" l="1"/>
  <c r="AH188" i="1" s="1"/>
  <c r="AG187" i="1"/>
  <c r="H11" i="3"/>
  <c r="AG184" i="1"/>
  <c r="AJ184" i="1" s="1"/>
  <c r="D11" i="3"/>
  <c r="R190" i="1"/>
  <c r="AB190" i="1" l="1"/>
  <c r="AH190" i="1" s="1"/>
  <c r="AG188" i="1"/>
  <c r="G11" i="3"/>
  <c r="I11" i="3" s="1"/>
  <c r="R191" i="1"/>
  <c r="AB191" i="1" l="1"/>
  <c r="AH191" i="1" s="1"/>
  <c r="AG190" i="1"/>
  <c r="R192" i="1"/>
  <c r="AB192" i="1" l="1"/>
  <c r="AH192" i="1" s="1"/>
  <c r="AG191" i="1"/>
  <c r="R193" i="1"/>
  <c r="AG192" i="1" l="1"/>
  <c r="AB193" i="1"/>
  <c r="AH193" i="1" s="1"/>
  <c r="R194" i="1"/>
  <c r="AB194" i="1" l="1"/>
  <c r="AH194" i="1" s="1"/>
  <c r="AG193" i="1"/>
  <c r="R195" i="1"/>
  <c r="AG194" i="1" l="1"/>
  <c r="AB195" i="1"/>
  <c r="AH195" i="1" s="1"/>
  <c r="R200" i="1"/>
  <c r="AB200" i="1" l="1"/>
  <c r="AH200" i="1" s="1"/>
  <c r="AG195" i="1"/>
  <c r="AG200" i="1" l="1"/>
  <c r="AJ187" i="1"/>
  <c r="R203" i="1"/>
  <c r="AB203" i="1" l="1"/>
  <c r="AH203" i="1" s="1"/>
  <c r="R204" i="1"/>
  <c r="AB204" i="1" l="1"/>
  <c r="AH204" i="1" s="1"/>
  <c r="AG203" i="1"/>
  <c r="R205" i="1"/>
  <c r="AG204" i="1" l="1"/>
  <c r="AB205" i="1"/>
  <c r="AH205" i="1" s="1"/>
  <c r="R206" i="1"/>
  <c r="AB206" i="1" l="1"/>
  <c r="AH206" i="1" s="1"/>
  <c r="AG205" i="1"/>
  <c r="R207" i="1"/>
  <c r="AG206" i="1" l="1"/>
  <c r="AB207" i="1"/>
  <c r="AH207" i="1" s="1"/>
  <c r="R209" i="1"/>
  <c r="AB209" i="1" l="1"/>
  <c r="AH209" i="1" s="1"/>
  <c r="AG207" i="1"/>
  <c r="R210" i="1"/>
  <c r="AG209" i="1" l="1"/>
  <c r="AB210" i="1"/>
  <c r="AH210" i="1" s="1"/>
  <c r="R218" i="1"/>
  <c r="AG210" i="1" l="1"/>
  <c r="AB218" i="1"/>
  <c r="AH218" i="1" s="1"/>
  <c r="R220" i="1"/>
  <c r="AB220" i="1" l="1"/>
  <c r="AH220" i="1" s="1"/>
  <c r="AG218" i="1"/>
  <c r="AJ203" i="1"/>
  <c r="R222" i="1"/>
  <c r="AB222" i="1" l="1"/>
  <c r="AH222" i="1" s="1"/>
  <c r="AG220" i="1"/>
  <c r="R223" i="1"/>
  <c r="AG222" i="1" l="1"/>
  <c r="AB223" i="1"/>
  <c r="AH223" i="1" s="1"/>
  <c r="R224" i="1"/>
  <c r="AG223" i="1" l="1"/>
  <c r="AB224" i="1"/>
  <c r="AH224" i="1" s="1"/>
  <c r="R226" i="1"/>
  <c r="AG224" i="1" l="1"/>
  <c r="AB226" i="1"/>
  <c r="AG226" i="1" s="1"/>
  <c r="R5" i="10"/>
  <c r="AG227" i="1" l="1"/>
  <c r="G12" i="3" s="1"/>
  <c r="G15" i="3" s="1"/>
  <c r="AB5" i="10"/>
  <c r="AH5" i="10" s="1"/>
  <c r="AJ3" i="10" s="1"/>
  <c r="AH226" i="1"/>
  <c r="I17" i="3"/>
  <c r="I19" i="3" s="1"/>
  <c r="AB227" i="1"/>
  <c r="D12" i="3" s="1"/>
  <c r="D15" i="3" s="1"/>
  <c r="R7" i="10"/>
  <c r="AB7" i="10" l="1"/>
  <c r="AH7" i="10" s="1"/>
  <c r="AG5" i="10"/>
  <c r="G22" i="3" s="1"/>
  <c r="D22" i="3"/>
  <c r="AJ220" i="1"/>
  <c r="AH227" i="1"/>
  <c r="H22" i="3"/>
  <c r="I22" i="3" s="1"/>
  <c r="AG7" i="10" l="1"/>
  <c r="H12" i="3"/>
  <c r="AJ227" i="1"/>
  <c r="Y72" i="3"/>
  <c r="R11" i="10"/>
  <c r="AB11" i="10" l="1"/>
  <c r="AH11" i="10" s="1"/>
  <c r="AJ7" i="10" s="1"/>
  <c r="I12" i="3"/>
  <c r="H15" i="3"/>
  <c r="I15" i="3" s="1"/>
  <c r="R13" i="10"/>
  <c r="AB13" i="10" l="1"/>
  <c r="AH13" i="10" s="1"/>
  <c r="D23" i="3"/>
  <c r="AG11" i="10"/>
  <c r="G23" i="3" s="1"/>
  <c r="H23" i="3"/>
  <c r="I23" i="3" s="1"/>
  <c r="AG13" i="10" l="1"/>
  <c r="Y73" i="3"/>
  <c r="Y81" i="3" l="1"/>
  <c r="Y78" i="3"/>
  <c r="R63" i="10"/>
  <c r="R95" i="10"/>
  <c r="R19" i="10"/>
  <c r="R18" i="10"/>
  <c r="R25" i="10"/>
  <c r="R62" i="10"/>
  <c r="R29" i="10"/>
  <c r="R15" i="10"/>
  <c r="R48" i="10"/>
  <c r="R22" i="10"/>
  <c r="R31" i="10"/>
  <c r="R46" i="10"/>
  <c r="R59" i="10"/>
  <c r="R17" i="10"/>
  <c r="AB95" i="10" l="1"/>
  <c r="AH95" i="10" s="1"/>
  <c r="AB63" i="10"/>
  <c r="AB62" i="10"/>
  <c r="AB59" i="10"/>
  <c r="AB48" i="10"/>
  <c r="AB46" i="10"/>
  <c r="AB31" i="10"/>
  <c r="AB29" i="10"/>
  <c r="AB25" i="10"/>
  <c r="AB22" i="10"/>
  <c r="AB19" i="10"/>
  <c r="AB18" i="10"/>
  <c r="AB17" i="10"/>
  <c r="AB15" i="10"/>
  <c r="R96" i="10"/>
  <c r="D32" i="3" l="1"/>
  <c r="AG95" i="10"/>
  <c r="AB96" i="10"/>
  <c r="AH96" i="10" s="1"/>
  <c r="AH19" i="10"/>
  <c r="AG19" i="10"/>
  <c r="AH18" i="10"/>
  <c r="AG18" i="10"/>
  <c r="AH46" i="10"/>
  <c r="AG46" i="10"/>
  <c r="G31" i="3" s="1"/>
  <c r="D31" i="3"/>
  <c r="AH25" i="10"/>
  <c r="AG25" i="10"/>
  <c r="D26" i="3"/>
  <c r="AH29" i="10"/>
  <c r="AG29" i="10"/>
  <c r="D29" i="3"/>
  <c r="AH48" i="10"/>
  <c r="AG48" i="10"/>
  <c r="AH22" i="10"/>
  <c r="AG22" i="10"/>
  <c r="AG63" i="10"/>
  <c r="AH63" i="10"/>
  <c r="AH31" i="10"/>
  <c r="AG31" i="10"/>
  <c r="AH59" i="10"/>
  <c r="AG59" i="10"/>
  <c r="AH62" i="10"/>
  <c r="AG62" i="10"/>
  <c r="AH15" i="10"/>
  <c r="AG15" i="10"/>
  <c r="G24" i="3" s="1"/>
  <c r="D24" i="3"/>
  <c r="AB26" i="10"/>
  <c r="AH17" i="10"/>
  <c r="AG17" i="10"/>
  <c r="D25" i="3"/>
  <c r="R97" i="10"/>
  <c r="G25" i="3" l="1"/>
  <c r="AG96" i="10"/>
  <c r="G29" i="3"/>
  <c r="AB97" i="10"/>
  <c r="AH97" i="10" s="1"/>
  <c r="AJ17" i="10"/>
  <c r="H25" i="3"/>
  <c r="I25" i="3" s="1"/>
  <c r="Y75" i="3" s="1"/>
  <c r="H31" i="3"/>
  <c r="I31" i="3" s="1"/>
  <c r="Y79" i="3" s="1"/>
  <c r="AJ38" i="10"/>
  <c r="AJ29" i="10"/>
  <c r="H29" i="3"/>
  <c r="I29" i="3" s="1"/>
  <c r="Y77" i="3" s="1"/>
  <c r="G32" i="3"/>
  <c r="H24" i="3"/>
  <c r="AJ13" i="10"/>
  <c r="H32" i="3"/>
  <c r="I32" i="3" s="1"/>
  <c r="Y80" i="3" s="1"/>
  <c r="AJ48" i="10"/>
  <c r="AH26" i="10"/>
  <c r="AJ24" i="10"/>
  <c r="H26" i="3"/>
  <c r="I26" i="3" s="1"/>
  <c r="Y76" i="3" s="1"/>
  <c r="D27" i="3"/>
  <c r="AG26" i="10"/>
  <c r="G26" i="3"/>
  <c r="R98" i="10"/>
  <c r="AJ26" i="10" l="1"/>
  <c r="G27" i="3"/>
  <c r="AB98" i="10"/>
  <c r="AH98" i="10" s="1"/>
  <c r="I24" i="3"/>
  <c r="Y74" i="3" s="1"/>
  <c r="H27" i="3"/>
  <c r="I27" i="3" s="1"/>
  <c r="AG97" i="10"/>
  <c r="R99" i="10"/>
  <c r="AG98" i="10" l="1"/>
  <c r="AB99" i="10"/>
  <c r="AH99" i="10" s="1"/>
  <c r="R100" i="10"/>
  <c r="AB100" i="10" l="1"/>
  <c r="AH100" i="10" s="1"/>
  <c r="AG99" i="10"/>
  <c r="R102" i="10"/>
  <c r="AG100" i="10" l="1"/>
  <c r="AB102" i="10"/>
  <c r="AH102" i="10" s="1"/>
  <c r="R103" i="10"/>
  <c r="AG102" i="10" l="1"/>
  <c r="AB103" i="10"/>
  <c r="AH103" i="10" s="1"/>
  <c r="R105" i="10"/>
  <c r="AG103" i="10" l="1"/>
  <c r="AB105" i="10"/>
  <c r="AH105" i="10" s="1"/>
  <c r="R106" i="10"/>
  <c r="AB106" i="10" l="1"/>
  <c r="AH106" i="10" s="1"/>
  <c r="AG105" i="10"/>
  <c r="R107" i="10"/>
  <c r="AG106" i="10" l="1"/>
  <c r="AB107" i="10"/>
  <c r="AH107" i="10" s="1"/>
  <c r="R108" i="10"/>
  <c r="AG107" i="10" l="1"/>
  <c r="AB108" i="10"/>
  <c r="AH108" i="10" s="1"/>
  <c r="R111" i="10"/>
  <c r="AB111" i="10" l="1"/>
  <c r="AH111" i="10" s="1"/>
  <c r="AG108" i="10"/>
  <c r="AG111" i="10" l="1"/>
  <c r="R112" i="10"/>
  <c r="AB112" i="10" l="1"/>
  <c r="AH112" i="10" s="1"/>
  <c r="AJ95" i="10" s="1"/>
  <c r="R114" i="10"/>
  <c r="AB114" i="10" l="1"/>
  <c r="AH114" i="10" s="1"/>
  <c r="AG112" i="10"/>
  <c r="G37" i="3" s="1"/>
  <c r="H37" i="3"/>
  <c r="I37" i="3" s="1"/>
  <c r="D37" i="3"/>
  <c r="R115" i="10"/>
  <c r="AG114" i="10" l="1"/>
  <c r="AB115" i="10"/>
  <c r="AH115" i="10" s="1"/>
  <c r="Y85" i="3"/>
  <c r="R116" i="10"/>
  <c r="AG115" i="10" l="1"/>
  <c r="AB116" i="10"/>
  <c r="AH116" i="10" s="1"/>
  <c r="R118" i="10"/>
  <c r="AG116" i="10" l="1"/>
  <c r="AB118" i="10"/>
  <c r="AH118" i="10" s="1"/>
  <c r="AJ114" i="10" s="1"/>
  <c r="R121" i="10"/>
  <c r="AB121" i="10" l="1"/>
  <c r="AH121" i="10" s="1"/>
  <c r="AH149" i="10" s="1"/>
  <c r="H38" i="3"/>
  <c r="AG118" i="10"/>
  <c r="G38" i="3" s="1"/>
  <c r="D38" i="3"/>
  <c r="I38" i="3" l="1"/>
  <c r="Y86" i="3" s="1"/>
  <c r="D39" i="3"/>
  <c r="D43" i="3" s="1"/>
  <c r="AG121" i="10"/>
  <c r="H39" i="3"/>
  <c r="I39" i="3" s="1"/>
  <c r="AJ120" i="10"/>
  <c r="AB149" i="10"/>
  <c r="I47" i="3"/>
  <c r="I49" i="3" s="1"/>
  <c r="AG149" i="10" l="1"/>
  <c r="AJ149" i="10" s="1"/>
  <c r="G39" i="3"/>
  <c r="G43" i="3" s="1"/>
  <c r="G45" i="3" s="1"/>
  <c r="H43" i="3"/>
  <c r="Y87" i="3"/>
  <c r="D45" i="3"/>
  <c r="H45" i="3" l="1"/>
  <c r="I45" i="3" s="1"/>
  <c r="I43" i="3"/>
</calcChain>
</file>

<file path=xl/sharedStrings.xml><?xml version="1.0" encoding="utf-8"?>
<sst xmlns="http://schemas.openxmlformats.org/spreadsheetml/2006/main" count="9426" uniqueCount="395">
  <si>
    <t>rellenos</t>
  </si>
  <si>
    <t>m3</t>
  </si>
  <si>
    <t>d</t>
  </si>
  <si>
    <t>kg</t>
  </si>
  <si>
    <t>% reciclado</t>
  </si>
  <si>
    <t>ACERO</t>
  </si>
  <si>
    <t>ESTRUCTURA</t>
  </si>
  <si>
    <t>acero armaduras</t>
  </si>
  <si>
    <t>madera</t>
  </si>
  <si>
    <t>FACHADAS</t>
  </si>
  <si>
    <t>HOJA PRINCIPAL</t>
  </si>
  <si>
    <t>guarnecido y enlucido de yeso</t>
  </si>
  <si>
    <t>enfoscado</t>
  </si>
  <si>
    <t>tableros de madera natural</t>
  </si>
  <si>
    <t>gres</t>
  </si>
  <si>
    <t>revestimientos sintéticos</t>
  </si>
  <si>
    <t>REVESTIMIENTO EXTERIOR</t>
  </si>
  <si>
    <t>tableros fenólicos</t>
  </si>
  <si>
    <t>revestimientos metálicos</t>
  </si>
  <si>
    <t>mortero monocapa</t>
  </si>
  <si>
    <t>paneles de madera</t>
  </si>
  <si>
    <t>lana de vidrio</t>
  </si>
  <si>
    <t>poliestireno expandido</t>
  </si>
  <si>
    <t>poliestireno extruido</t>
  </si>
  <si>
    <t>espuma poliuretano</t>
  </si>
  <si>
    <t>corcho</t>
  </si>
  <si>
    <t>celulosa</t>
  </si>
  <si>
    <t>otros</t>
  </si>
  <si>
    <t>vidrio celular</t>
  </si>
  <si>
    <t>IMPERMEABILIZANTES</t>
  </si>
  <si>
    <t>láminas sintéticas</t>
  </si>
  <si>
    <t>láminas asfálticas</t>
  </si>
  <si>
    <t>vidrio</t>
  </si>
  <si>
    <t>CIMENTACIONES</t>
  </si>
  <si>
    <t>AISLANTES E IMPERMEABILIZANTES</t>
  </si>
  <si>
    <t>CUBIERTAS</t>
  </si>
  <si>
    <t>LUCERNARIOS</t>
  </si>
  <si>
    <t>REVESTIMIENTOS</t>
  </si>
  <si>
    <t>cubierta decks</t>
  </si>
  <si>
    <t>pizarra</t>
  </si>
  <si>
    <t>tejas cerámicas</t>
  </si>
  <si>
    <t>tejas de hormigón</t>
  </si>
  <si>
    <t>grava</t>
  </si>
  <si>
    <t>cubierta verde</t>
  </si>
  <si>
    <t>losa filtrante</t>
  </si>
  <si>
    <t>policarbonato</t>
  </si>
  <si>
    <t>PARTICIONES INTERIORES</t>
  </si>
  <si>
    <t>MAMPARAS</t>
  </si>
  <si>
    <t>LHD 1/2 pie (tabicón)</t>
  </si>
  <si>
    <t>LHD (8cm)  Machetón</t>
  </si>
  <si>
    <t>bloques de hormigón</t>
  </si>
  <si>
    <t>cartón yeso</t>
  </si>
  <si>
    <t>opacas metálicas</t>
  </si>
  <si>
    <t>opacas de aglomerado</t>
  </si>
  <si>
    <t>de vidrio</t>
  </si>
  <si>
    <t>puertas madera</t>
  </si>
  <si>
    <t>puertas metálicas</t>
  </si>
  <si>
    <t>PARAMENTOS</t>
  </si>
  <si>
    <t>tableros de partículas de madera</t>
  </si>
  <si>
    <t>hormigón polímero</t>
  </si>
  <si>
    <t>SUELOS Y ESCALERAS</t>
  </si>
  <si>
    <t>terrazo</t>
  </si>
  <si>
    <t>baldosa cerámica</t>
  </si>
  <si>
    <t>piedra</t>
  </si>
  <si>
    <t xml:space="preserve">madera </t>
  </si>
  <si>
    <t xml:space="preserve">suelos sintéticos </t>
  </si>
  <si>
    <t>suelo técnico</t>
  </si>
  <si>
    <t>moquetas</t>
  </si>
  <si>
    <t>papel</t>
  </si>
  <si>
    <t>pintura</t>
  </si>
  <si>
    <t>TECHOS</t>
  </si>
  <si>
    <t>enlucido de yeso</t>
  </si>
  <si>
    <t>acero  armaduras</t>
  </si>
  <si>
    <t>viguetas prefabricadas de hormigón</t>
  </si>
  <si>
    <t>chapa metálica</t>
  </si>
  <si>
    <t>MUROS DE FABRICA</t>
  </si>
  <si>
    <t>fábrica</t>
  </si>
  <si>
    <t>Material
Reciclado
[Kg]</t>
  </si>
  <si>
    <t>Material Reciclado
[%]</t>
  </si>
  <si>
    <t>zahorras</t>
  </si>
  <si>
    <t>ladrillo caravista</t>
  </si>
  <si>
    <t>aplacado piedra</t>
  </si>
  <si>
    <t>panel hormigón</t>
  </si>
  <si>
    <t>subestructura acero</t>
  </si>
  <si>
    <t>bloque termoarcilla</t>
  </si>
  <si>
    <t>bloques cerámicos</t>
  </si>
  <si>
    <t>ladrillo macizo</t>
  </si>
  <si>
    <t>ladrillo hueco doble</t>
  </si>
  <si>
    <t>lana mineral</t>
  </si>
  <si>
    <t>ladrillo perforado</t>
  </si>
  <si>
    <t>paneles metálicos</t>
  </si>
  <si>
    <t>paneles sintéticos</t>
  </si>
  <si>
    <t>bordillos, cunetas y alcorques</t>
  </si>
  <si>
    <t>URBANIZACIÓN</t>
  </si>
  <si>
    <t>zanjas y pozos</t>
  </si>
  <si>
    <t>DRENAJE</t>
  </si>
  <si>
    <t>SUBBASES</t>
  </si>
  <si>
    <t>BASES</t>
  </si>
  <si>
    <t>APLICACIONES NO LIGADAS</t>
  </si>
  <si>
    <t>PAVIMENTO</t>
  </si>
  <si>
    <t>todo-uno</t>
  </si>
  <si>
    <t>macadam</t>
  </si>
  <si>
    <t>zahorra</t>
  </si>
  <si>
    <t>BASE</t>
  </si>
  <si>
    <t>TRATAMIENTOS</t>
  </si>
  <si>
    <t>tratamientos especiales</t>
  </si>
  <si>
    <t>PAVIMENTOS</t>
  </si>
  <si>
    <t>RIEGO BITUMINOSOS</t>
  </si>
  <si>
    <t>granular</t>
  </si>
  <si>
    <t>sablón</t>
  </si>
  <si>
    <t>drenaje con tubo de PVC</t>
  </si>
  <si>
    <t>drenaje con tubo de hormigón</t>
  </si>
  <si>
    <t>geotextil</t>
  </si>
  <si>
    <t>loseta hidráulica</t>
  </si>
  <si>
    <t>loseta terrazo</t>
  </si>
  <si>
    <t>losa granito</t>
  </si>
  <si>
    <t>baldosa de asfalto</t>
  </si>
  <si>
    <t>adoquín de hormigón</t>
  </si>
  <si>
    <t>adoquín de granito</t>
  </si>
  <si>
    <t>adoquín cerámico</t>
  </si>
  <si>
    <t>pavimento continuo slurry</t>
  </si>
  <si>
    <t>pavimento de garbancillo</t>
  </si>
  <si>
    <t>peldaño granito</t>
  </si>
  <si>
    <t>riego de adherencia</t>
  </si>
  <si>
    <t>riego de imprimación</t>
  </si>
  <si>
    <t>riego de curado</t>
  </si>
  <si>
    <t>riego de penetración</t>
  </si>
  <si>
    <t>EDIFICACIÓN</t>
  </si>
  <si>
    <t>MOVIMIENTO DE TIERRAS</t>
  </si>
  <si>
    <t>RIEGO BITUMINOSO</t>
  </si>
  <si>
    <t>material de explanadas</t>
  </si>
  <si>
    <t>material de terraplenes o afines</t>
  </si>
  <si>
    <t>TOTAL EDIFICACIÓN</t>
  </si>
  <si>
    <t>TOTAL URBANIZACIÓN</t>
  </si>
  <si>
    <t>Otro</t>
  </si>
  <si>
    <t>Lista asociada</t>
  </si>
  <si>
    <t>-</t>
  </si>
  <si>
    <t>Valor:</t>
  </si>
  <si>
    <t>Para poner en la lista</t>
  </si>
  <si>
    <t>o</t>
  </si>
  <si>
    <t>Kg</t>
  </si>
  <si>
    <t>Fila termina</t>
  </si>
  <si>
    <t>fila empieza</t>
  </si>
  <si>
    <t>Material seleccionado</t>
  </si>
  <si>
    <t>pilares, vigas y viguetas</t>
  </si>
  <si>
    <t>APLICACIONES LIGADAS / OTROS</t>
  </si>
  <si>
    <t>baldosa</t>
  </si>
  <si>
    <t>Nº  DE PARTIDAS DEL PROYECTO QUE DISPONEN DE MATERIAL RECICLADO [UD]</t>
  </si>
  <si>
    <t>Nº DE PARTIDAS DEL PROYECTO QUE DISPONEN DE MATERIAL RECICLADO [UD]</t>
  </si>
  <si>
    <t>Nº  DE PARTIDAS CONTEMPLADAS EN EL PROYECTO [UD]</t>
  </si>
  <si>
    <t>&lt;--Cambiar a mano</t>
  </si>
  <si>
    <t>panel sándwich</t>
  </si>
  <si>
    <t>carpintería metálico</t>
  </si>
  <si>
    <t>carpintería sintético</t>
  </si>
  <si>
    <t>carpintería madera</t>
  </si>
  <si>
    <t>carpintería metálica</t>
  </si>
  <si>
    <t>tejas asfálticas</t>
  </si>
  <si>
    <t>carpintería sintética</t>
  </si>
  <si>
    <t>alicatado cerámico</t>
  </si>
  <si>
    <t>ACONDICIONAMIENTO Y CIMENTACIÓN</t>
  </si>
  <si>
    <t>Dirección</t>
  </si>
  <si>
    <t>Municipio</t>
  </si>
  <si>
    <t>Territorio Histórico</t>
  </si>
  <si>
    <t>Coordenadas UTM</t>
  </si>
  <si>
    <t>Tipo de actuación</t>
  </si>
  <si>
    <t>Uso</t>
  </si>
  <si>
    <t>Proyecto</t>
  </si>
  <si>
    <t>Obra nueva</t>
  </si>
  <si>
    <t>Rehabilitación</t>
  </si>
  <si>
    <t>Urbanización</t>
  </si>
  <si>
    <t>Vivienda</t>
  </si>
  <si>
    <t>Administrativo</t>
  </si>
  <si>
    <t>Comercial</t>
  </si>
  <si>
    <t>Industrial</t>
  </si>
  <si>
    <t>Fecha</t>
  </si>
  <si>
    <t>Nombre</t>
  </si>
  <si>
    <t>Cargo</t>
  </si>
  <si>
    <t>Alcance</t>
  </si>
  <si>
    <t>Fase</t>
  </si>
  <si>
    <t>Edificación</t>
  </si>
  <si>
    <t>Edificación y Urbanización</t>
  </si>
  <si>
    <t>Obra terminada</t>
  </si>
  <si>
    <t>Araba</t>
  </si>
  <si>
    <t>Bizkaia</t>
  </si>
  <si>
    <t>Gipuzkoa</t>
  </si>
  <si>
    <t>Denominación de la obra</t>
  </si>
  <si>
    <t>Superficie parcela [m2]</t>
  </si>
  <si>
    <t>Superficie construida edificio [m2]</t>
  </si>
  <si>
    <t>Superficie construida urbanización [m2]</t>
  </si>
  <si>
    <t>material n01</t>
  </si>
  <si>
    <t>material n02</t>
  </si>
  <si>
    <t>material n03</t>
  </si>
  <si>
    <t>material n04</t>
  </si>
  <si>
    <t>material n05</t>
  </si>
  <si>
    <t>material n06</t>
  </si>
  <si>
    <t>material n07</t>
  </si>
  <si>
    <t>material n08</t>
  </si>
  <si>
    <t>material n09</t>
  </si>
  <si>
    <t>material n10</t>
  </si>
  <si>
    <t>material n11</t>
  </si>
  <si>
    <t>material n12</t>
  </si>
  <si>
    <t>material n13</t>
  </si>
  <si>
    <t>material n14</t>
  </si>
  <si>
    <t>material n15</t>
  </si>
  <si>
    <t>material n16</t>
  </si>
  <si>
    <t>material n17</t>
  </si>
  <si>
    <t>material n18</t>
  </si>
  <si>
    <t>material n19</t>
  </si>
  <si>
    <t>material n20</t>
  </si>
  <si>
    <t>Promotor</t>
  </si>
  <si>
    <t>Proyectistas, Constructor y otros Agentes</t>
  </si>
  <si>
    <t>SEÑALIZACIÓN Y BALIZAMIENTO</t>
  </si>
  <si>
    <t>MOBILIARIO URBANO</t>
  </si>
  <si>
    <t>papeleras</t>
  </si>
  <si>
    <t>bancos y mesas</t>
  </si>
  <si>
    <t>señales</t>
  </si>
  <si>
    <t>fuentes</t>
  </si>
  <si>
    <t>jardineras</t>
  </si>
  <si>
    <t>bolardos y pilonas</t>
  </si>
  <si>
    <t>juegos infantiles</t>
  </si>
  <si>
    <t>barandillas y barreras</t>
  </si>
  <si>
    <t>alcorques</t>
  </si>
  <si>
    <t>vallas</t>
  </si>
  <si>
    <t>protecciones</t>
  </si>
  <si>
    <t>paseos y pasarelas</t>
  </si>
  <si>
    <t>espejos</t>
  </si>
  <si>
    <t>APLICACIONES LIGADAS Y OTRAS</t>
  </si>
  <si>
    <t>material para urbanizaciones y rellenos</t>
  </si>
  <si>
    <t>red abastecimiento</t>
  </si>
  <si>
    <t>red saneamiento</t>
  </si>
  <si>
    <t>red electricidad</t>
  </si>
  <si>
    <t>red gas</t>
  </si>
  <si>
    <t>morteros</t>
  </si>
  <si>
    <t>pavimento sintético</t>
  </si>
  <si>
    <t>Elementos de movilidad (plataformas y balizamiento)</t>
  </si>
  <si>
    <t>INSTALACIONES</t>
  </si>
  <si>
    <t>ABASTECIMIENTO</t>
  </si>
  <si>
    <t>aparatos sanitarios</t>
  </si>
  <si>
    <t>HORMIGONES Y MORTEROS</t>
  </si>
  <si>
    <t>pavimento de madera</t>
  </si>
  <si>
    <t>CARPINTERÍA, VENTANAS</t>
  </si>
  <si>
    <t>CARPINTERÍA. PUERTAS</t>
  </si>
  <si>
    <t>AISLAMIENTOS TÉRMICOS</t>
  </si>
  <si>
    <t>TABIQUERÍA</t>
  </si>
  <si>
    <t>CARPINTERÍA INTERIOR</t>
  </si>
  <si>
    <t>Agentes:</t>
  </si>
  <si>
    <t>Emplazamiento de la obra:</t>
  </si>
  <si>
    <t>Tipo de obra:</t>
  </si>
  <si>
    <t>Cálculos realizados por:</t>
  </si>
  <si>
    <t>pantallas acústicas</t>
  </si>
  <si>
    <t>elementos de jardinería</t>
  </si>
  <si>
    <t>aparca bicicletas</t>
  </si>
  <si>
    <t xml:space="preserve">Sin material reciclado </t>
  </si>
  <si>
    <t>ACEROS</t>
  </si>
  <si>
    <t>Material
Renovable
[Kg]</t>
  </si>
  <si>
    <t>cemento</t>
  </si>
  <si>
    <t>áridos</t>
  </si>
  <si>
    <t>% renovable</t>
  </si>
  <si>
    <t>Material Reciclado según normativa
[%]</t>
  </si>
  <si>
    <t>Material no Renovable
[Kg]</t>
  </si>
  <si>
    <t>Cantidad no penalizada (según máximo legislación)
[Kg]</t>
  </si>
  <si>
    <t>Cantidad máxima reciclado según legislación
[Kg]</t>
  </si>
  <si>
    <t>Cantidad a considerar en Numerador
[Kg]</t>
  </si>
  <si>
    <t>Cantidad a considerar en Denominador
[Kg]</t>
  </si>
  <si>
    <t>Límite máx. reciclado según normativa 
[%]</t>
  </si>
  <si>
    <t>Cantidad renovable sobre legislación</t>
  </si>
  <si>
    <t>Denominador, si reciclado no pasa por encima)</t>
  </si>
  <si>
    <t>Ecoetiquetas III (EPD)</t>
  </si>
  <si>
    <t>Ecoetiquetas tipo I</t>
  </si>
  <si>
    <t>Fuente de los datos</t>
  </si>
  <si>
    <t>Guía materiales reciclados Ihobe</t>
  </si>
  <si>
    <t>Análisis de laboratorio certificado</t>
  </si>
  <si>
    <t>máximo renovable bonificable</t>
  </si>
  <si>
    <t>% renovable sobre máx. legislación</t>
  </si>
  <si>
    <t>aditivos lignosulfonatos</t>
  </si>
  <si>
    <t>aditivos lignocelulósicos</t>
  </si>
  <si>
    <t>otros aditivos</t>
  </si>
  <si>
    <t>compost</t>
  </si>
  <si>
    <t>mulch</t>
  </si>
  <si>
    <t>aluminio</t>
  </si>
  <si>
    <t>mosaico de vidrio</t>
  </si>
  <si>
    <t>paneles minerales</t>
  </si>
  <si>
    <t>paneles wood plastic composites (WPC)</t>
  </si>
  <si>
    <t>paneles wood cement composites (WCC)</t>
  </si>
  <si>
    <t>paneles high-pressure laminate (HPL)</t>
  </si>
  <si>
    <t>Paneles hormigón reforzados con fibra de vidrio</t>
  </si>
  <si>
    <t>SATE (XPS)</t>
  </si>
  <si>
    <t>SATE(EPS)</t>
  </si>
  <si>
    <t>SATE(lanas minerales)</t>
  </si>
  <si>
    <t>polímeros</t>
  </si>
  <si>
    <t>fibras y lana de madera</t>
  </si>
  <si>
    <t>ANTIFUEGO</t>
  </si>
  <si>
    <t>paneles de cemento</t>
  </si>
  <si>
    <t>yeso y papel reciclado</t>
  </si>
  <si>
    <t>composites</t>
  </si>
  <si>
    <t>linóleo</t>
  </si>
  <si>
    <t>PVC</t>
  </si>
  <si>
    <t>yeso</t>
  </si>
  <si>
    <t>cemento para morteros</t>
  </si>
  <si>
    <t>árido para morteros</t>
  </si>
  <si>
    <t xml:space="preserve">aditivos lignosulfonatos </t>
  </si>
  <si>
    <t>paneles de fibra mineral</t>
  </si>
  <si>
    <t>paneles de yeso</t>
  </si>
  <si>
    <t>hormigón (cemento)</t>
  </si>
  <si>
    <t>ACONDICIONAMIENTO BAJO EDIFICIO</t>
  </si>
  <si>
    <t>terraplenes o afines</t>
  </si>
  <si>
    <t>ACONDICIONAMIENTO CIRCUNDANTE</t>
  </si>
  <si>
    <t>HORMIGÓN ARMADO</t>
  </si>
  <si>
    <t>muros basados en tierra</t>
  </si>
  <si>
    <t>HORMIGÓN MASA</t>
  </si>
  <si>
    <t>cerramiento de madera</t>
  </si>
  <si>
    <t>vidrio (muro cortina)</t>
  </si>
  <si>
    <t>revoco basados en tierra</t>
  </si>
  <si>
    <t>metálico (zinc, acero, cobre, etc.…)</t>
  </si>
  <si>
    <t>tejas de fibrocemento (exento de amianto)</t>
  </si>
  <si>
    <t>cubierta basados en tierra</t>
  </si>
  <si>
    <t>ACABADOS Y CANALONES</t>
  </si>
  <si>
    <t>lana de roca</t>
  </si>
  <si>
    <t>polietileno</t>
  </si>
  <si>
    <t>particiones en madera</t>
  </si>
  <si>
    <t>elementos de tabiqueria basados en tierra</t>
  </si>
  <si>
    <t>adobe</t>
  </si>
  <si>
    <t>adobón</t>
  </si>
  <si>
    <t>tapial</t>
  </si>
  <si>
    <t>panel prefabricado</t>
  </si>
  <si>
    <t>entramados</t>
  </si>
  <si>
    <t>opacas de madera</t>
  </si>
  <si>
    <t>puertas con vidrios</t>
  </si>
  <si>
    <t>revocos basados en tierra</t>
  </si>
  <si>
    <t>paramentos de origen biológico (ejem. micelio)</t>
  </si>
  <si>
    <t>suelo de caucho</t>
  </si>
  <si>
    <t>paneles de/con madera</t>
  </si>
  <si>
    <t>metales</t>
  </si>
  <si>
    <t>polipropileno</t>
  </si>
  <si>
    <t>polibutileno</t>
  </si>
  <si>
    <t>INSTALACIONES (ELEMENTOS NO ACTIVOS)</t>
  </si>
  <si>
    <t>CANALIZACIONES E INFRAESTRUCTURA DE DISTRIBUCIÓN</t>
  </si>
  <si>
    <t>relleno de drenaje de grava</t>
  </si>
  <si>
    <t>cubrición de zanja para drenaje con material granular</t>
  </si>
  <si>
    <t>grava-escoria (escoria granulada)</t>
  </si>
  <si>
    <t>grava-escoria (árido)</t>
  </si>
  <si>
    <t>RODADURA</t>
  </si>
  <si>
    <t>Suelo estabilizado “in situ” con cemento o cal-Cemento</t>
  </si>
  <si>
    <t>Suelo estabilizado “in situ” con cemento o cal-Árido</t>
  </si>
  <si>
    <t>suelo-cemento (cemento)</t>
  </si>
  <si>
    <t>suelo-cemento (árido)</t>
  </si>
  <si>
    <t>suelo-cemento (otros conglomerantes)</t>
  </si>
  <si>
    <t>grava-cemento (cemento)</t>
  </si>
  <si>
    <t>grava-cemento (árido)</t>
  </si>
  <si>
    <t>grava-cemento (otros conglomerantes)</t>
  </si>
  <si>
    <t>grava-emulsión (árido)</t>
  </si>
  <si>
    <t>grava-emulsión (Emulsión asfáltica)</t>
  </si>
  <si>
    <t>Mezclas bituminosas en caliente – Capa Base</t>
  </si>
  <si>
    <t>Mezclas bituminosas en templado – Capa Base</t>
  </si>
  <si>
    <t xml:space="preserve">mezclas bituminosas en caliente </t>
  </si>
  <si>
    <t xml:space="preserve">mezclas bituminosas en templado </t>
  </si>
  <si>
    <t xml:space="preserve">mezclas bituminosas en frío </t>
  </si>
  <si>
    <t>INTERMEDIA</t>
  </si>
  <si>
    <t>hormigones estructurales  (cemento)</t>
  </si>
  <si>
    <t>hormigones estructurales  (árido grueso)</t>
  </si>
  <si>
    <t>hormigones estructurales  (árido fino)</t>
  </si>
  <si>
    <t>hormigones estructurales  (áditivos y otros)</t>
  </si>
  <si>
    <t>hormigón magro (cemento)</t>
  </si>
  <si>
    <t>hormigón magro (árido fino)</t>
  </si>
  <si>
    <t>hormigón magro (árido grueso)</t>
  </si>
  <si>
    <t>hormigón magro (aditivos)</t>
  </si>
  <si>
    <t>hormigón magro (aditivos lignosulfonatos)</t>
  </si>
  <si>
    <t>hormigón magro (aditivos lignocelulósicos)</t>
  </si>
  <si>
    <t>hormigones no estructurales, limpieza,ciclópeo  (cemento)</t>
  </si>
  <si>
    <t>hormigones no estructurales, limpieza,ciclópeo  (árido grueso)</t>
  </si>
  <si>
    <t>hormigones no estructurales, limpieza,ciclópeo (árido fino)</t>
  </si>
  <si>
    <t>hormigones no estructurales, limpieza,ciclópeo  (áditivos y otros)</t>
  </si>
  <si>
    <t>morteros (árido grueso)</t>
  </si>
  <si>
    <t>morteros (cemento)</t>
  </si>
  <si>
    <t>morteros (árido fino)</t>
  </si>
  <si>
    <t>morteros (áditivos y otros)</t>
  </si>
  <si>
    <t>baldosa hormigón prefabricado</t>
  </si>
  <si>
    <t>pavimento hormigón impreso, prefabricado, armado (cemento)</t>
  </si>
  <si>
    <t>pavimento hormigón impreso, prefabricado, armado (árido grueso)</t>
  </si>
  <si>
    <t>pavimento hormigón impreso, prefabricado, armado (árido fino)</t>
  </si>
  <si>
    <t>pavimento hormigón impreso, prefabricado, armado (áditivos y otros)</t>
  </si>
  <si>
    <t>cáñamo</t>
  </si>
  <si>
    <t>paja</t>
  </si>
  <si>
    <t>guata</t>
  </si>
  <si>
    <t>hierba</t>
  </si>
  <si>
    <t>lana de oveja</t>
  </si>
  <si>
    <t>caucho y elastomeros</t>
  </si>
  <si>
    <t>MADERA</t>
  </si>
  <si>
    <t>prueba 1</t>
  </si>
  <si>
    <t>Comentarios</t>
  </si>
  <si>
    <t>hormigón (áridos grueso)</t>
  </si>
  <si>
    <t>hormigón (áridos finos)</t>
  </si>
  <si>
    <t>árido grueso</t>
  </si>
  <si>
    <t>árido fino</t>
  </si>
  <si>
    <t>Consultar limitaciones en Norma de dimensionamiento de firmes de carretera del País Vasco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</si>
</sst>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%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76933C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1" fillId="5" borderId="0" xfId="0" applyFont="1" applyFill="1" applyAlignment="1">
      <alignment horizontal="right"/>
    </xf>
    <xf numFmtId="3" fontId="7" fillId="4" borderId="0" xfId="0" applyNumberFormat="1" applyFont="1" applyFill="1"/>
    <xf numFmtId="3" fontId="6" fillId="5" borderId="0" xfId="0" applyNumberFormat="1" applyFont="1" applyFill="1"/>
    <xf numFmtId="0" fontId="0" fillId="8" borderId="0" xfId="0" applyFill="1"/>
    <xf numFmtId="0" fontId="1" fillId="8" borderId="1" xfId="0" applyFont="1" applyFill="1" applyBorder="1"/>
    <xf numFmtId="0" fontId="3" fillId="8" borderId="0" xfId="0" applyFont="1" applyFill="1" applyAlignment="1">
      <alignment horizontal="center"/>
    </xf>
    <xf numFmtId="0" fontId="3" fillId="8" borderId="0" xfId="0" applyFont="1" applyFill="1"/>
    <xf numFmtId="0" fontId="3" fillId="0" borderId="0" xfId="0" applyFont="1"/>
    <xf numFmtId="0" fontId="3" fillId="8" borderId="0" xfId="0" applyFont="1" applyFill="1" applyAlignment="1">
      <alignment horizontal="center" wrapText="1"/>
    </xf>
    <xf numFmtId="0" fontId="5" fillId="2" borderId="0" xfId="0" applyFont="1" applyFill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10" fontId="1" fillId="5" borderId="0" xfId="0" applyNumberFormat="1" applyFont="1" applyFill="1"/>
    <xf numFmtId="3" fontId="1" fillId="5" borderId="0" xfId="0" applyNumberFormat="1" applyFont="1" applyFill="1"/>
    <xf numFmtId="3" fontId="0" fillId="3" borderId="0" xfId="0" applyNumberFormat="1" applyFill="1" applyAlignment="1">
      <alignment horizontal="center"/>
    </xf>
    <xf numFmtId="10" fontId="0" fillId="3" borderId="0" xfId="0" applyNumberFormat="1" applyFill="1"/>
    <xf numFmtId="3" fontId="0" fillId="6" borderId="0" xfId="0" applyNumberFormat="1" applyFill="1" applyAlignment="1">
      <alignment horizontal="center"/>
    </xf>
    <xf numFmtId="0" fontId="0" fillId="9" borderId="0" xfId="0" applyFill="1"/>
    <xf numFmtId="0" fontId="2" fillId="9" borderId="0" xfId="0" applyFont="1" applyFill="1"/>
    <xf numFmtId="0" fontId="3" fillId="0" borderId="0" xfId="0" applyFont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164" fontId="0" fillId="0" borderId="2" xfId="0" applyNumberFormat="1" applyBorder="1"/>
    <xf numFmtId="0" fontId="5" fillId="11" borderId="0" xfId="0" applyFont="1" applyFill="1"/>
    <xf numFmtId="10" fontId="0" fillId="11" borderId="0" xfId="0" applyNumberFormat="1" applyFill="1"/>
    <xf numFmtId="49" fontId="1" fillId="8" borderId="3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wrapText="1"/>
    </xf>
    <xf numFmtId="164" fontId="3" fillId="7" borderId="0" xfId="0" applyNumberFormat="1" applyFont="1" applyFill="1" applyAlignment="1">
      <alignment horizontal="right"/>
    </xf>
    <xf numFmtId="0" fontId="0" fillId="9" borderId="0" xfId="0" applyFill="1" applyAlignment="1">
      <alignment horizontal="right"/>
    </xf>
    <xf numFmtId="0" fontId="10" fillId="9" borderId="0" xfId="0" applyFont="1" applyFill="1" applyAlignment="1">
      <alignment horizontal="right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9" borderId="0" xfId="0" applyFont="1" applyFill="1" applyAlignment="1">
      <alignment horizontal="center"/>
    </xf>
    <xf numFmtId="0" fontId="9" fillId="0" borderId="0" xfId="0" applyFont="1"/>
    <xf numFmtId="0" fontId="3" fillId="8" borderId="4" xfId="0" applyFont="1" applyFill="1" applyBorder="1" applyAlignment="1">
      <alignment horizontal="center"/>
    </xf>
    <xf numFmtId="0" fontId="13" fillId="0" borderId="0" xfId="0" applyFont="1"/>
    <xf numFmtId="3" fontId="0" fillId="11" borderId="0" xfId="0" applyNumberFormat="1" applyFill="1" applyAlignment="1">
      <alignment horizontal="center"/>
    </xf>
    <xf numFmtId="3" fontId="1" fillId="5" borderId="0" xfId="0" applyNumberFormat="1" applyFont="1" applyFill="1" applyAlignment="1">
      <alignment horizontal="center"/>
    </xf>
    <xf numFmtId="3" fontId="0" fillId="9" borderId="0" xfId="0" applyNumberFormat="1" applyFill="1"/>
    <xf numFmtId="10" fontId="13" fillId="0" borderId="0" xfId="0" applyNumberFormat="1" applyFont="1" applyAlignment="1">
      <alignment horizontal="center"/>
    </xf>
    <xf numFmtId="10" fontId="1" fillId="5" borderId="0" xfId="0" applyNumberFormat="1" applyFont="1" applyFill="1" applyAlignment="1">
      <alignment horizontal="center"/>
    </xf>
    <xf numFmtId="0" fontId="0" fillId="12" borderId="0" xfId="0" applyFill="1"/>
    <xf numFmtId="0" fontId="0" fillId="0" borderId="5" xfId="0" applyBorder="1" applyAlignment="1">
      <alignment horizontal="left"/>
    </xf>
    <xf numFmtId="0" fontId="0" fillId="0" borderId="5" xfId="0" applyBorder="1"/>
    <xf numFmtId="3" fontId="0" fillId="0" borderId="0" xfId="0" applyNumberFormat="1"/>
    <xf numFmtId="3" fontId="7" fillId="4" borderId="0" xfId="0" applyNumberFormat="1" applyFont="1" applyFill="1" applyAlignment="1">
      <alignment horizontal="center"/>
    </xf>
    <xf numFmtId="0" fontId="14" fillId="0" borderId="0" xfId="0" applyFont="1" applyAlignment="1" applyProtection="1">
      <alignment vertical="center" wrapText="1"/>
      <protection hidden="1"/>
    </xf>
    <xf numFmtId="0" fontId="0" fillId="2" borderId="12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3" fontId="15" fillId="13" borderId="12" xfId="0" applyNumberFormat="1" applyFont="1" applyFill="1" applyBorder="1" applyAlignment="1" applyProtection="1">
      <alignment horizontal="left" vertical="center" wrapText="1"/>
      <protection locked="0"/>
    </xf>
    <xf numFmtId="3" fontId="14" fillId="13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164" fontId="20" fillId="7" borderId="0" xfId="0" applyNumberFormat="1" applyFont="1" applyFill="1" applyAlignment="1">
      <alignment horizontal="left"/>
    </xf>
    <xf numFmtId="0" fontId="21" fillId="0" borderId="0" xfId="0" applyFont="1"/>
    <xf numFmtId="0" fontId="21" fillId="8" borderId="0" xfId="0" applyFont="1" applyFill="1"/>
    <xf numFmtId="0" fontId="21" fillId="9" borderId="0" xfId="0" applyFont="1" applyFill="1" applyAlignment="1">
      <alignment horizontal="right"/>
    </xf>
    <xf numFmtId="0" fontId="21" fillId="0" borderId="0" xfId="0" applyFont="1" applyAlignment="1">
      <alignment horizontal="right"/>
    </xf>
    <xf numFmtId="0" fontId="21" fillId="9" borderId="0" xfId="0" applyFont="1" applyFill="1"/>
    <xf numFmtId="164" fontId="20" fillId="8" borderId="0" xfId="0" applyNumberFormat="1" applyFont="1" applyFill="1" applyAlignment="1">
      <alignment horizontal="left"/>
    </xf>
    <xf numFmtId="3" fontId="7" fillId="14" borderId="0" xfId="0" applyNumberFormat="1" applyFont="1" applyFill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2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0" fontId="3" fillId="0" borderId="0" xfId="0" applyNumberFormat="1" applyFont="1"/>
    <xf numFmtId="4" fontId="0" fillId="0" borderId="2" xfId="0" applyNumberFormat="1" applyBorder="1" applyProtection="1">
      <protection locked="0"/>
    </xf>
    <xf numFmtId="0" fontId="0" fillId="9" borderId="0" xfId="0" applyFill="1" applyProtection="1">
      <protection locked="0"/>
    </xf>
    <xf numFmtId="0" fontId="0" fillId="0" borderId="0" xfId="0" applyProtection="1">
      <protection locked="0"/>
    </xf>
    <xf numFmtId="3" fontId="8" fillId="2" borderId="0" xfId="0" applyNumberFormat="1" applyFont="1" applyFill="1" applyAlignment="1" applyProtection="1">
      <alignment horizontal="center"/>
      <protection locked="0"/>
    </xf>
    <xf numFmtId="3" fontId="9" fillId="0" borderId="0" xfId="0" applyNumberFormat="1" applyFont="1" applyProtection="1">
      <protection locked="0"/>
    </xf>
    <xf numFmtId="3" fontId="9" fillId="9" borderId="0" xfId="0" applyNumberFormat="1" applyFont="1" applyFill="1" applyProtection="1">
      <protection locked="0"/>
    </xf>
    <xf numFmtId="3" fontId="8" fillId="9" borderId="0" xfId="0" applyNumberFormat="1" applyFont="1" applyFill="1" applyProtection="1">
      <protection locked="0"/>
    </xf>
    <xf numFmtId="3" fontId="0" fillId="9" borderId="0" xfId="0" applyNumberFormat="1" applyFill="1" applyProtection="1">
      <protection locked="0"/>
    </xf>
    <xf numFmtId="164" fontId="10" fillId="7" borderId="0" xfId="0" applyNumberFormat="1" applyFont="1" applyFill="1" applyAlignment="1" applyProtection="1">
      <alignment horizontal="right"/>
      <protection locked="0"/>
    </xf>
    <xf numFmtId="164" fontId="23" fillId="7" borderId="0" xfId="0" applyNumberFormat="1" applyFont="1" applyFill="1" applyAlignment="1" applyProtection="1">
      <alignment horizontal="right"/>
      <protection locked="0"/>
    </xf>
    <xf numFmtId="0" fontId="10" fillId="9" borderId="0" xfId="0" applyFont="1" applyFill="1" applyAlignment="1" applyProtection="1">
      <alignment horizontal="right"/>
      <protection locked="0"/>
    </xf>
    <xf numFmtId="0" fontId="5" fillId="9" borderId="2" xfId="0" applyFont="1" applyFill="1" applyBorder="1" applyProtection="1">
      <protection locked="0"/>
    </xf>
    <xf numFmtId="0" fontId="0" fillId="9" borderId="0" xfId="0" applyFill="1" applyAlignment="1" applyProtection="1">
      <alignment horizontal="right"/>
      <protection locked="0"/>
    </xf>
    <xf numFmtId="0" fontId="23" fillId="9" borderId="2" xfId="0" applyFont="1" applyFill="1" applyBorder="1" applyProtection="1">
      <protection locked="0"/>
    </xf>
    <xf numFmtId="0" fontId="21" fillId="9" borderId="0" xfId="0" applyFont="1" applyFill="1" applyAlignment="1" applyProtection="1">
      <alignment horizontal="right"/>
      <protection locked="0"/>
    </xf>
    <xf numFmtId="0" fontId="21" fillId="9" borderId="0" xfId="0" applyFont="1" applyFill="1" applyProtection="1">
      <protection locked="0"/>
    </xf>
    <xf numFmtId="0" fontId="21" fillId="0" borderId="0" xfId="0" applyFont="1" applyProtection="1">
      <protection locked="0"/>
    </xf>
    <xf numFmtId="164" fontId="3" fillId="7" borderId="0" xfId="0" applyNumberFormat="1" applyFont="1" applyFill="1" applyAlignment="1" applyProtection="1">
      <alignment horizontal="right"/>
      <protection locked="0"/>
    </xf>
    <xf numFmtId="3" fontId="4" fillId="2" borderId="0" xfId="0" applyNumberFormat="1" applyFont="1" applyFill="1" applyAlignment="1" applyProtection="1">
      <alignment horizontal="center"/>
      <protection locked="0"/>
    </xf>
    <xf numFmtId="3" fontId="0" fillId="3" borderId="0" xfId="0" applyNumberFormat="1" applyFill="1" applyAlignment="1" applyProtection="1">
      <alignment horizontal="center"/>
      <protection locked="0"/>
    </xf>
    <xf numFmtId="10" fontId="2" fillId="4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 applyProtection="1">
      <alignment horizontal="left"/>
      <protection locked="0"/>
    </xf>
    <xf numFmtId="3" fontId="8" fillId="2" borderId="0" xfId="0" applyNumberFormat="1" applyFont="1" applyFill="1" applyAlignment="1" applyProtection="1">
      <alignment horizontal="left" wrapText="1"/>
      <protection locked="0"/>
    </xf>
    <xf numFmtId="0" fontId="15" fillId="13" borderId="13" xfId="0" applyFont="1" applyFill="1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15" fillId="13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14" fontId="15" fillId="13" borderId="6" xfId="0" applyNumberFormat="1" applyFont="1" applyFill="1" applyBorder="1" applyAlignment="1" applyProtection="1">
      <alignment horizontal="left" vertical="center" wrapText="1"/>
      <protection locked="0"/>
    </xf>
    <xf numFmtId="14" fontId="0" fillId="0" borderId="7" xfId="0" applyNumberForma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1" fillId="5" borderId="9" xfId="0" applyFont="1" applyFill="1" applyBorder="1" applyAlignment="1">
      <alignment horizontal="left"/>
    </xf>
    <xf numFmtId="0" fontId="1" fillId="5" borderId="18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left"/>
    </xf>
    <xf numFmtId="3" fontId="15" fillId="13" borderId="24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11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22" xfId="0" applyNumberFormat="1" applyFont="1" applyFill="1" applyBorder="1" applyAlignment="1" applyProtection="1">
      <alignment horizontal="center" vertical="center" wrapText="1"/>
      <protection locked="0"/>
    </xf>
    <xf numFmtId="3" fontId="15" fillId="13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15" fillId="13" borderId="17" xfId="0" applyFont="1" applyFill="1" applyBorder="1" applyAlignment="1" applyProtection="1">
      <alignment horizontal="left" vertical="center" wrapText="1"/>
      <protection locked="0"/>
    </xf>
    <xf numFmtId="0" fontId="15" fillId="13" borderId="11" xfId="0" applyFont="1" applyFill="1" applyBorder="1" applyAlignment="1" applyProtection="1">
      <alignment horizontal="left" vertical="center" wrapText="1"/>
      <protection locked="0"/>
    </xf>
    <xf numFmtId="0" fontId="15" fillId="13" borderId="8" xfId="0" applyFont="1" applyFill="1" applyBorder="1" applyAlignment="1" applyProtection="1">
      <alignment horizontal="left" vertical="center" wrapText="1"/>
      <protection locked="0"/>
    </xf>
    <xf numFmtId="0" fontId="15" fillId="13" borderId="7" xfId="0" applyFont="1" applyFill="1" applyBorder="1" applyAlignment="1" applyProtection="1">
      <alignment horizontal="left" vertical="center" wrapText="1"/>
      <protection locked="0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15" fillId="13" borderId="19" xfId="0" applyFont="1" applyFill="1" applyBorder="1" applyAlignment="1" applyProtection="1">
      <alignment horizontal="left" vertical="center" wrapText="1"/>
      <protection locked="0"/>
    </xf>
    <xf numFmtId="0" fontId="15" fillId="13" borderId="20" xfId="0" applyFont="1" applyFill="1" applyBorder="1" applyAlignment="1" applyProtection="1">
      <alignment horizontal="left" vertical="center" wrapText="1"/>
      <protection locked="0"/>
    </xf>
    <xf numFmtId="0" fontId="3" fillId="8" borderId="0" xfId="0" applyFont="1" applyFill="1" applyAlignment="1">
      <alignment horizontal="center"/>
    </xf>
    <xf numFmtId="10" fontId="2" fillId="4" borderId="0" xfId="0" applyNumberFormat="1" applyFont="1" applyFill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textRotation="90"/>
    </xf>
  </cellXfs>
  <cellStyles count="1">
    <cellStyle name="Normal" xfId="0" builtinId="0"/>
  </cellStyles>
  <dxfs count="17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ont>
        <color theme="6" tint="-0.499984740745262"/>
      </font>
      <fill>
        <patternFill patternType="none">
          <bgColor auto="1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  <fill>
        <patternFill>
          <bgColor theme="0"/>
        </patternFill>
      </fill>
    </dxf>
    <dxf>
      <font>
        <color theme="6" tint="-0.24994659260841701"/>
      </font>
      <fill>
        <patternFill patternType="solid">
          <bgColor theme="0"/>
        </patternFill>
      </fill>
    </dxf>
  </dxfs>
  <tableStyles count="0" defaultTableStyle="TableStyleMedium9" defaultPivotStyle="PivotStyleLight16"/>
  <colors>
    <mruColors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% de material reciclado por capítulo- Urbanización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0" i="0" baseline="0">
                <a:effectLst/>
              </a:rPr>
              <a:t>Aplicaciones no Ligadas (verde) y Ligadas/otras (azul)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684-4551-9704-9FF31371250D}"/>
              </c:ext>
            </c:extLst>
          </c:dPt>
          <c:dPt>
            <c:idx val="1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1684-4551-9704-9FF31371250D}"/>
              </c:ext>
            </c:extLst>
          </c:dPt>
          <c:dPt>
            <c:idx val="2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684-4551-9704-9FF31371250D}"/>
              </c:ext>
            </c:extLst>
          </c:dPt>
          <c:dPt>
            <c:idx val="3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1684-4551-9704-9FF31371250D}"/>
              </c:ext>
            </c:extLst>
          </c:dPt>
          <c:dPt>
            <c:idx val="4"/>
            <c:invertIfNegative val="0"/>
            <c:bubble3D val="0"/>
            <c:spPr>
              <a:solidFill>
                <a:srgbClr val="76933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684-4551-9704-9FF31371250D}"/>
              </c:ext>
            </c:extLst>
          </c:dPt>
          <c:cat>
            <c:strRef>
              <c:f>resultados!$X$72:$X$90</c:f>
              <c:strCache>
                <c:ptCount val="19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  <c:pt idx="5">
                  <c:v>DRENAJE</c:v>
                </c:pt>
                <c:pt idx="6">
                  <c:v>MOVIMIENTO DE TIERRAS</c:v>
                </c:pt>
                <c:pt idx="7">
                  <c:v>SUBBASES</c:v>
                </c:pt>
                <c:pt idx="8">
                  <c:v>BASES</c:v>
                </c:pt>
                <c:pt idx="9">
                  <c:v>INTERMEDIA</c:v>
                </c:pt>
                <c:pt idx="10">
                  <c:v>RODADURA</c:v>
                </c:pt>
                <c:pt idx="11">
                  <c:v>HORMIGONES Y MORTEROS</c:v>
                </c:pt>
                <c:pt idx="12">
                  <c:v>ACEROS</c:v>
                </c:pt>
                <c:pt idx="13">
                  <c:v>PAVIMENTO</c:v>
                </c:pt>
                <c:pt idx="14">
                  <c:v>RIEGO BITUMINOSO</c:v>
                </c:pt>
                <c:pt idx="15">
                  <c:v>TRATAMIENTOS</c:v>
                </c:pt>
                <c:pt idx="16">
                  <c:v>SEÑALIZACIÓN Y BALIZAMIENTO</c:v>
                </c:pt>
                <c:pt idx="17">
                  <c:v>MOBILIARIO URBANO</c:v>
                </c:pt>
                <c:pt idx="18">
                  <c:v>INSTALACIONES</c:v>
                </c:pt>
              </c:strCache>
            </c:strRef>
          </c:cat>
          <c:val>
            <c:numRef>
              <c:f>resultados!$Y$72:$Y$90</c:f>
              <c:numCache>
                <c:formatCode>0.00%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84-4551-9704-9FF3137125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9983824"/>
        <c:axId val="429977704"/>
        <c:axId val="0"/>
      </c:bar3DChart>
      <c:catAx>
        <c:axId val="42998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77704"/>
        <c:crosses val="autoZero"/>
        <c:auto val="1"/>
        <c:lblAlgn val="ctr"/>
        <c:lblOffset val="100"/>
        <c:noMultiLvlLbl val="0"/>
      </c:catAx>
      <c:valAx>
        <c:axId val="42997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2998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% de material reciclado por capítulo- Edificación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0.99378881987577639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F8-4289-9880-731B296C9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-1236582064"/>
        <c:axId val="-1236577168"/>
        <c:axId val="0"/>
      </c:bar3DChart>
      <c:catAx>
        <c:axId val="-12365820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236577168"/>
        <c:crosses val="autoZero"/>
        <c:auto val="1"/>
        <c:lblAlgn val="ctr"/>
        <c:lblOffset val="100"/>
        <c:noMultiLvlLbl val="0"/>
      </c:catAx>
      <c:valAx>
        <c:axId val="-1236577168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spPr>
          <a:ln w="9525">
            <a:noFill/>
          </a:ln>
        </c:spPr>
        <c:crossAx val="-1236582064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  <a:endParaRPr lang="es-ES"/>
          </a:p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0.99378881987577639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A-4103-A580-C756DB74B20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Peso especifico de cada capítulo sobre el total</a:t>
            </a:r>
          </a:p>
          <a:p>
            <a:pPr>
              <a:defRPr/>
            </a:pPr>
            <a:r>
              <a:rPr lang="es-ES" sz="1800" b="1" i="0" baseline="0"/>
              <a:t>Aplicaciones Ligadas y Otras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(resultados!$B$29,resultados!$B$32,resultados!$B$35,resultados!$B$36,resultados!$B$37,resultados!$B$38,resultados!$B$39,resultados!$B$40,resultados!$B$41,resultados!$B$42)</c:f>
              <c:strCache>
                <c:ptCount val="10"/>
                <c:pt idx="0">
                  <c:v>DRENAJE</c:v>
                </c:pt>
                <c:pt idx="1">
                  <c:v>BASES</c:v>
                </c:pt>
                <c:pt idx="2">
                  <c:v>HORMIGONES Y MORTEROS</c:v>
                </c:pt>
                <c:pt idx="3">
                  <c:v>ACEROS</c:v>
                </c:pt>
                <c:pt idx="4">
                  <c:v>PAVIMENTO</c:v>
                </c:pt>
                <c:pt idx="5">
                  <c:v>RIEGO BITUMINOSO</c:v>
                </c:pt>
                <c:pt idx="6">
                  <c:v>TRATAMIENTOS</c:v>
                </c:pt>
                <c:pt idx="7">
                  <c:v>SEÑALIZACIÓN Y BALIZAMIENTO</c:v>
                </c:pt>
                <c:pt idx="8">
                  <c:v>MOBILIARIO URBANO</c:v>
                </c:pt>
                <c:pt idx="9">
                  <c:v>INSTALACIONES</c:v>
                </c:pt>
              </c:strCache>
            </c:strRef>
          </c:cat>
          <c:val>
            <c:numRef>
              <c:f>(resultados!$I$29,resultados!$I$32,resultados!$I$35,resultados!$I$36,resultados!$I$37,resultados!$I$38,resultados!$I$39,resultados!$I$40,resultados!$I$41,resultados!$I$42)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C-478E-84B7-A7CA81F725E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Edificación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7714826887480578"/>
                  <c:y val="-0.20046956508688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72-4E13-BC18-BEC613A1A7C6}"/>
                </c:ext>
              </c:extLst>
            </c:dLbl>
            <c:dLbl>
              <c:idx val="1"/>
              <c:layout>
                <c:manualLayout>
                  <c:x val="7.4032112365590402E-2"/>
                  <c:y val="6.24413399450940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72-4E13-BC18-BEC613A1A7C6}"/>
                </c:ext>
              </c:extLst>
            </c:dLbl>
            <c:dLbl>
              <c:idx val="2"/>
              <c:layout>
                <c:manualLayout>
                  <c:x val="0.14277621670506721"/>
                  <c:y val="5.58685673192947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272-4E13-BC18-BEC613A1A7C6}"/>
                </c:ext>
              </c:extLst>
            </c:dLbl>
            <c:dLbl>
              <c:idx val="3"/>
              <c:layout>
                <c:manualLayout>
                  <c:x val="9.7828148483101507E-2"/>
                  <c:y val="9.20188167611912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272-4E13-BC18-BEC613A1A7C6}"/>
                </c:ext>
              </c:extLst>
            </c:dLbl>
            <c:dLbl>
              <c:idx val="4"/>
              <c:layout>
                <c:manualLayout>
                  <c:x val="0.1665722528225784"/>
                  <c:y val="0.236619814528777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272-4E13-BC18-BEC613A1A7C6}"/>
                </c:ext>
              </c:extLst>
            </c:dLbl>
            <c:dLbl>
              <c:idx val="5"/>
              <c:layout>
                <c:manualLayout>
                  <c:x val="-0.17714826887480578"/>
                  <c:y val="0.2004695650868809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272-4E13-BC18-BEC613A1A7C6}"/>
                </c:ext>
              </c:extLst>
            </c:dLbl>
            <c:dLbl>
              <c:idx val="6"/>
              <c:layout>
                <c:manualLayout>
                  <c:x val="-0.21152032104454388"/>
                  <c:y val="5.9154953632194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272-4E13-BC18-BEC613A1A7C6}"/>
                </c:ext>
              </c:extLst>
            </c:dLbl>
            <c:dLbl>
              <c:idx val="7"/>
              <c:layout>
                <c:manualLayout>
                  <c:x val="-0.21680832907065758"/>
                  <c:y val="-0.101877975699890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272-4E13-BC18-BEC613A1A7C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0.99378881987577639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272-4E13-BC18-BEC613A1A7C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3696"/>
        <c:axId val="-1236572816"/>
      </c:radarChart>
      <c:catAx>
        <c:axId val="-12365836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2816"/>
        <c:crosses val="autoZero"/>
        <c:auto val="1"/>
        <c:lblAlgn val="ctr"/>
        <c:lblOffset val="100"/>
        <c:noMultiLvlLbl val="0"/>
      </c:catAx>
      <c:valAx>
        <c:axId val="-1236572816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369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No Ligadas</a:t>
            </a:r>
            <a:endParaRPr lang="es-ES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rgbClr val="76933C"/>
            </a:solidFill>
            <a:ln>
              <a:solidFill>
                <a:srgbClr val="76933C">
                  <a:alpha val="75000"/>
                </a:srgbClr>
              </a:solidFill>
            </a:ln>
          </c:spPr>
          <c:dLbls>
            <c:dLbl>
              <c:idx val="0"/>
              <c:layout>
                <c:manualLayout>
                  <c:x val="0.10833333333333336"/>
                  <c:y val="-0.19333328258968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05C-4394-9B36-649C2573D636}"/>
                </c:ext>
              </c:extLst>
            </c:dLbl>
            <c:dLbl>
              <c:idx val="1"/>
              <c:layout>
                <c:manualLayout>
                  <c:x val="0.29166666666666707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5C-4394-9B36-649C2573D636}"/>
                </c:ext>
              </c:extLst>
            </c:dLbl>
            <c:dLbl>
              <c:idx val="2"/>
              <c:layout>
                <c:manualLayout>
                  <c:x val="0.1611111111111112"/>
                  <c:y val="0.223333274715675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05C-4394-9B36-649C2573D636}"/>
                </c:ext>
              </c:extLst>
            </c:dLbl>
            <c:dLbl>
              <c:idx val="3"/>
              <c:layout>
                <c:manualLayout>
                  <c:x val="-0.13888888888888884"/>
                  <c:y val="0.23999993700789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05C-4394-9B36-649C2573D636}"/>
                </c:ext>
              </c:extLst>
            </c:dLbl>
            <c:dLbl>
              <c:idx val="4"/>
              <c:layout>
                <c:manualLayout>
                  <c:x val="-0.22222222222222221"/>
                  <c:y val="-9.99999737532873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05C-4394-9B36-649C2573D63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5C-4394-9B36-649C2573D63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80976"/>
        <c:axId val="-1236573904"/>
      </c:radarChart>
      <c:catAx>
        <c:axId val="-12365809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73904"/>
        <c:crosses val="autoZero"/>
        <c:auto val="1"/>
        <c:lblAlgn val="ctr"/>
        <c:lblOffset val="100"/>
        <c:noMultiLvlLbl val="0"/>
      </c:catAx>
      <c:valAx>
        <c:axId val="-1236573904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80976"/>
        <c:crosses val="autoZero"/>
        <c:crossBetween val="between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baseline="0"/>
              <a:t>Urbanización-Aplicaciones Ligadas y Otras</a:t>
            </a:r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6"/>
          <c:order val="6"/>
          <c:spPr>
            <a:solidFill>
              <a:srgbClr val="76933C">
                <a:alpha val="75000"/>
              </a:srgbClr>
            </a:solidFill>
            <a:ln w="25400">
              <a:noFill/>
            </a:ln>
          </c:spPr>
          <c:dLbls>
            <c:dLbl>
              <c:idx val="0"/>
              <c:layout>
                <c:manualLayout>
                  <c:x val="-4.0739129709539629E-3"/>
                  <c:y val="-0.239094611468421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00F-4B75-A63A-88F48146D9A5}"/>
                </c:ext>
              </c:extLst>
            </c:dLbl>
            <c:dLbl>
              <c:idx val="1"/>
              <c:layout>
                <c:manualLayout>
                  <c:x val="0.21827241532997657"/>
                  <c:y val="-0.149845426738598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00F-4B75-A63A-88F48146D9A5}"/>
                </c:ext>
              </c:extLst>
            </c:dLbl>
            <c:dLbl>
              <c:idx val="2"/>
              <c:layout>
                <c:manualLayout>
                  <c:x val="0.17517825775102042"/>
                  <c:y val="-9.50617129934686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00F-4B75-A63A-88F48146D9A5}"/>
                </c:ext>
              </c:extLst>
            </c:dLbl>
            <c:dLbl>
              <c:idx val="3"/>
              <c:layout>
                <c:manualLayout>
                  <c:x val="0.18943695314935927"/>
                  <c:y val="-1.1522631877996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00F-4B75-A63A-88F48146D9A5}"/>
                </c:ext>
              </c:extLst>
            </c:dLbl>
            <c:dLbl>
              <c:idx val="4"/>
              <c:layout>
                <c:manualLayout>
                  <c:x val="0.16091956235268154"/>
                  <c:y val="7.48971072069752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00F-4B75-A63A-88F48146D9A5}"/>
                </c:ext>
              </c:extLst>
            </c:dLbl>
            <c:dLbl>
              <c:idx val="5"/>
              <c:layout>
                <c:manualLayout>
                  <c:x val="0.25525560093225069"/>
                  <c:y val="0.105976387540694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00F-4B75-A63A-88F48146D9A5}"/>
                </c:ext>
              </c:extLst>
            </c:dLbl>
            <c:dLbl>
              <c:idx val="6"/>
              <c:layout>
                <c:manualLayout>
                  <c:x val="0.28130041702353903"/>
                  <c:y val="0.215669882273921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00F-4B75-A63A-88F48146D9A5}"/>
                </c:ext>
              </c:extLst>
            </c:dLbl>
            <c:dLbl>
              <c:idx val="7"/>
              <c:layout>
                <c:manualLayout>
                  <c:x val="9.1121603747420357E-2"/>
                  <c:y val="0.1723094561872510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00F-4B75-A63A-88F48146D9A5}"/>
                </c:ext>
              </c:extLst>
            </c:dLbl>
            <c:dLbl>
              <c:idx val="8"/>
              <c:layout>
                <c:manualLayout>
                  <c:x val="-0.11610651967218794"/>
                  <c:y val="0.232736533832669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00F-4B75-A63A-88F48146D9A5}"/>
                </c:ext>
              </c:extLst>
            </c:dLbl>
            <c:dLbl>
              <c:idx val="9"/>
              <c:layout>
                <c:manualLayout>
                  <c:x val="-0.18332608369292833"/>
                  <c:y val="0.1044330600531209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00F-4B75-A63A-88F48146D9A5}"/>
                </c:ext>
              </c:extLst>
            </c:dLbl>
            <c:dLbl>
              <c:idx val="10"/>
              <c:layout>
                <c:manualLayout>
                  <c:x val="-0.23017608285889893"/>
                  <c:y val="8.35390811154724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00F-4B75-A63A-88F48146D9A5}"/>
                </c:ext>
              </c:extLst>
            </c:dLbl>
            <c:dLbl>
              <c:idx val="11"/>
              <c:layout>
                <c:manualLayout>
                  <c:x val="-0.24850869122819175"/>
                  <c:y val="2.880657969499049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00F-4B75-A63A-88F48146D9A5}"/>
                </c:ext>
              </c:extLst>
            </c:dLbl>
            <c:dLbl>
              <c:idx val="12"/>
              <c:layout>
                <c:manualLayout>
                  <c:x val="-0.23832390880080684"/>
                  <c:y val="-0.100823028932466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00F-4B75-A63A-88F48146D9A5}"/>
                </c:ext>
              </c:extLst>
            </c:dLbl>
            <c:dLbl>
              <c:idx val="13"/>
              <c:layout>
                <c:manualLayout>
                  <c:x val="-0.17258795966386317"/>
                  <c:y val="-0.2800307047564840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00F-4B75-A63A-88F48146D9A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resultados!$B$29:$B$42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resultados!$I$29:$I$42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00F-4B75-A63A-88F48146D9A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-1236572272"/>
        <c:axId val="-1236583152"/>
        <c:extLst>
          <c:ext xmlns:c15="http://schemas.microsoft.com/office/drawing/2012/chart" uri="{02D57815-91ED-43cb-92C2-25804820EDAC}">
            <c15:filteredRadarSeries>
              <c15:ser>
                <c:idx val="0"/>
                <c:order val="0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resultados!$C$29:$C$42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800F-4B75-A63A-88F48146D9A5}"/>
                  </c:ext>
                </c:extLst>
              </c15:ser>
            </c15:filteredRadarSeries>
            <c15:filteredRadarSeries>
              <c15:ser>
                <c:idx val="1"/>
                <c:order val="1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resultados!$D$29:$D$42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00F-4B75-A63A-88F48146D9A5}"/>
                  </c:ext>
                </c:extLst>
              </c15:ser>
            </c15:filteredRadarSeries>
            <c15:filteredRadarSeries>
              <c15:ser>
                <c:idx val="2"/>
                <c:order val="2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resultados!$E$29:$E$42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00F-4B75-A63A-88F48146D9A5}"/>
                  </c:ext>
                </c:extLst>
              </c15:ser>
            </c15:filteredRadarSeries>
            <c15:filteredRadarSeries>
              <c15:ser>
                <c:idx val="3"/>
                <c:order val="3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resultados!$F$29:$F$42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00F-4B75-A63A-88F48146D9A5}"/>
                  </c:ext>
                </c:extLst>
              </c15:ser>
            </c15:filteredRadarSeries>
            <c15:filteredRadarSeries>
              <c15:ser>
                <c:idx val="4"/>
                <c:order val="4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resultados!$G$29:$G$42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00F-4B75-A63A-88F48146D9A5}"/>
                  </c:ext>
                </c:extLst>
              </c15:ser>
            </c15:filteredRadarSeries>
            <c15:filteredRadarSeries>
              <c15:ser>
                <c:idx val="5"/>
                <c:order val="5"/>
                <c:spPr>
                  <a:ln w="25400">
                    <a:noFill/>
                  </a:ln>
                </c:spPr>
                <c:dLbls>
                  <c:spPr>
                    <a:noFill/>
                    <a:ln>
                      <a:noFill/>
                    </a:ln>
                    <a:effectLst/>
                  </c:sp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resultados!$B$29:$B$42</c15:sqref>
                        </c15:formulaRef>
                      </c:ext>
                    </c:extLst>
                    <c:strCache>
                      <c:ptCount val="14"/>
                      <c:pt idx="0">
                        <c:v>DRENAJE</c:v>
                      </c:pt>
                      <c:pt idx="1">
                        <c:v>MOVIMIENTO DE TIERRAS</c:v>
                      </c:pt>
                      <c:pt idx="2">
                        <c:v>SUBBASES</c:v>
                      </c:pt>
                      <c:pt idx="3">
                        <c:v>BASES</c:v>
                      </c:pt>
                      <c:pt idx="4">
                        <c:v>INTERMEDIA</c:v>
                      </c:pt>
                      <c:pt idx="5">
                        <c:v>RODADURA</c:v>
                      </c:pt>
                      <c:pt idx="6">
                        <c:v>HORMIGONES Y MORTEROS</c:v>
                      </c:pt>
                      <c:pt idx="7">
                        <c:v>ACEROS</c:v>
                      </c:pt>
                      <c:pt idx="8">
                        <c:v>PAVIMENTO</c:v>
                      </c:pt>
                      <c:pt idx="9">
                        <c:v>RIEGO BITUMINOSO</c:v>
                      </c:pt>
                      <c:pt idx="10">
                        <c:v>TRATAMIENTOS</c:v>
                      </c:pt>
                      <c:pt idx="11">
                        <c:v>SEÑALIZACIÓN Y BALIZAMIENTO</c:v>
                      </c:pt>
                      <c:pt idx="12">
                        <c:v>MOBILIARIO URBANO</c:v>
                      </c:pt>
                      <c:pt idx="13">
                        <c:v>INSTALACIONES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resultados!$H$29:$H$42</c15:sqref>
                        </c15:formulaRef>
                      </c:ext>
                    </c:extLst>
                    <c:numCache>
                      <c:formatCode>#,##0</c:formatCode>
                      <c:ptCount val="1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00F-4B75-A63A-88F48146D9A5}"/>
                  </c:ext>
                </c:extLst>
              </c15:ser>
            </c15:filteredRadarSeries>
          </c:ext>
        </c:extLst>
      </c:radarChart>
      <c:catAx>
        <c:axId val="-12365722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-1236583152"/>
        <c:crosses val="autoZero"/>
        <c:auto val="1"/>
        <c:lblAlgn val="ctr"/>
        <c:lblOffset val="100"/>
        <c:noMultiLvlLbl val="0"/>
      </c:catAx>
      <c:valAx>
        <c:axId val="-1236583152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-1236572272"/>
        <c:crosses val="autoZero"/>
        <c:crossBetween val="between"/>
        <c:majorUnit val="0.2"/>
      </c:valAx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Aplicaciones Ligadas y Otras</a:t>
            </a:r>
            <a:endParaRPr lang="es-ES">
              <a:effectLst/>
            </a:endParaRPr>
          </a:p>
        </c:rich>
      </c:tx>
      <c:layout>
        <c:manualLayout>
          <c:xMode val="edge"/>
          <c:yMode val="edge"/>
          <c:x val="0.10940637302585607"/>
          <c:y val="1.79257380428622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987-449A-88E7-B1FCFBB92C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87-449A-88E7-B1FCFBB92C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987-449A-88E7-B1FCFBB92C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987-449A-88E7-B1FCFBB92C5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987-449A-88E7-B1FCFBB92C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987-449A-88E7-B1FCFBB92C5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987-449A-88E7-B1FCFBB92C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987-449A-88E7-B1FCFBB92C5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987-449A-88E7-B1FCFBB92C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987-449A-88E7-B1FCFBB92C5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987-449A-88E7-B1FCFBB92C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987-449A-88E7-B1FCFBB92C5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987-449A-88E7-B1FCFBB92C5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987-449A-88E7-B1FCFBB92C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(resultados!$B$29,resultados!$B$30,resultados!$B$31,resultados!$B$32,resultados!$B$33,resultados!$B$34,resultados!$B$35,resultados!$B$36,resultados!$B$37,resultados!$B$38,resultados!$B$39,resultados!$B$40,resultados!$B$41,resultados!$B$42)</c:f>
              <c:strCache>
                <c:ptCount val="14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INTERMEDIA</c:v>
                </c:pt>
                <c:pt idx="5">
                  <c:v>RODADURA</c:v>
                </c:pt>
                <c:pt idx="6">
                  <c:v>HORMIGONES Y MORTEROS</c:v>
                </c:pt>
                <c:pt idx="7">
                  <c:v>ACEROS</c:v>
                </c:pt>
                <c:pt idx="8">
                  <c:v>PAVIMENTO</c:v>
                </c:pt>
                <c:pt idx="9">
                  <c:v>RIEGO BITUMINOSO</c:v>
                </c:pt>
                <c:pt idx="10">
                  <c:v>TRATAMIENTOS</c:v>
                </c:pt>
                <c:pt idx="11">
                  <c:v>SEÑALIZACIÓN Y BALIZAMIENTO</c:v>
                </c:pt>
                <c:pt idx="12">
                  <c:v>MOBILIARIO URBANO</c:v>
                </c:pt>
                <c:pt idx="13">
                  <c:v>INSTALACIONES</c:v>
                </c:pt>
              </c:strCache>
            </c:strRef>
          </c:cat>
          <c:val>
            <c:numRef>
              <c:f>(resultados!$I$29,resultados!$I$30,resultados!$I$31,resultados!$I$32,resultados!$I$33,resultados!$I$34,resultados!$I$35,resultados!$I$36,resultados!$I$37,resultados!$I$38,resultados!$I$39,resultados!$I$40,resultados!$I$41,resultados!$I$42)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AE-4285-9A41-9B70099B01F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/>
              <a:t>Peso especifico de cada capítulo sobre el total</a:t>
            </a:r>
          </a:p>
          <a:p>
            <a:pPr>
              <a:defRPr/>
            </a:pPr>
            <a:r>
              <a:rPr lang="es-ES" sz="1800"/>
              <a:t>Aplicaciones No Ligadas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DF9-459B-A1C2-91267B983C4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F9-459B-A1C2-91267B983C4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DF9-459B-A1C2-91267B983C4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DF9-459B-A1C2-91267B983C4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DF9-459B-A1C2-91267B983C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(resultados!$B$22,resultados!$B$23,resultados!$B$24,resultados!$B$25,resultados!$B$26)</c:f>
              <c:strCache>
                <c:ptCount val="5"/>
                <c:pt idx="0">
                  <c:v>DRENAJE</c:v>
                </c:pt>
                <c:pt idx="1">
                  <c:v>MOVIMIENTO DE TIERRAS</c:v>
                </c:pt>
                <c:pt idx="2">
                  <c:v>SUBBASES</c:v>
                </c:pt>
                <c:pt idx="3">
                  <c:v>BASES</c:v>
                </c:pt>
                <c:pt idx="4">
                  <c:v>RODADURA</c:v>
                </c:pt>
              </c:strCache>
            </c:strRef>
          </c:cat>
          <c:val>
            <c:numRef>
              <c:f>(resultados!$I$22,resultados!$I$23,resultados!$I$24,resultados!$I$25,resultados!$I$26)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0A-452E-8D5C-FC911059CDB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b="1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Peso especifico de cada capítulo sobre el total</a:t>
            </a:r>
            <a:endParaRPr lang="es-ES">
              <a:effectLst/>
            </a:endParaRPr>
          </a:p>
          <a:p>
            <a:pPr>
              <a:defRPr/>
            </a:pPr>
            <a:r>
              <a:rPr lang="es-ES" sz="1800" b="1" i="0" baseline="0">
                <a:effectLst/>
              </a:rPr>
              <a:t>Edificación</a:t>
            </a:r>
            <a:endParaRPr lang="es-E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5C-41ED-8FE1-26EF125A26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5C-41ED-8FE1-26EF125A26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5C-41ED-8FE1-26EF125A26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5C-41ED-8FE1-26EF125A26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5C-41ED-8FE1-26EF125A26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95C-41ED-8FE1-26EF125A26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5C-41ED-8FE1-26EF125A26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95C-41ED-8FE1-26EF125A26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(resultados!$B$6,resultados!$B$7,resultados!$B$8,resultados!$B$9,resultados!$B$10,resultados!$B$11,resultados!$B$12,resultados!$B$13)</c:f>
              <c:strCache>
                <c:ptCount val="8"/>
                <c:pt idx="0">
                  <c:v>ACONDICIONAMIENTO Y CIMENTACIÓN</c:v>
                </c:pt>
                <c:pt idx="1">
                  <c:v>ESTRUCTURA</c:v>
                </c:pt>
                <c:pt idx="2">
                  <c:v>FACHADAS</c:v>
                </c:pt>
                <c:pt idx="3">
                  <c:v>CUBIERTAS</c:v>
                </c:pt>
                <c:pt idx="4">
                  <c:v>AISLANTES E IMPERMEABILIZANTES</c:v>
                </c:pt>
                <c:pt idx="5">
                  <c:v>PARTICIONES INTERIORES</c:v>
                </c:pt>
                <c:pt idx="6">
                  <c:v>REVESTIMIENTOS</c:v>
                </c:pt>
                <c:pt idx="7">
                  <c:v>INSTALACIONES (ELEMENTOS NO ACTIVOS)</c:v>
                </c:pt>
              </c:strCache>
            </c:strRef>
          </c:cat>
          <c:val>
            <c:numRef>
              <c:f>(resultados!$I$6,resultados!$I$7,resultados!$I$8,resultados!$I$9,resultados!$I$10,resultados!$I$11,resultados!$I$12,resultados!$I$13)</c:f>
              <c:numCache>
                <c:formatCode>0.00%</c:formatCode>
                <c:ptCount val="8"/>
                <c:pt idx="0">
                  <c:v>0.99378881987577639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1-4FB3-B903-A1051388DEF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304800</xdr:colOff>
      <xdr:row>61</xdr:row>
      <xdr:rowOff>91440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0"/>
          <a:ext cx="12192000" cy="11247120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endParaRPr lang="es-ES"/>
        </a:p>
      </xdr:txBody>
    </xdr:sp>
    <xdr:clientData/>
  </xdr:twoCellAnchor>
  <xdr:twoCellAnchor>
    <xdr:from>
      <xdr:col>0</xdr:col>
      <xdr:colOff>171450</xdr:colOff>
      <xdr:row>6</xdr:row>
      <xdr:rowOff>85725</xdr:rowOff>
    </xdr:from>
    <xdr:to>
      <xdr:col>14</xdr:col>
      <xdr:colOff>466725</xdr:colOff>
      <xdr:row>10</xdr:row>
      <xdr:rowOff>142875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50" y="847725"/>
          <a:ext cx="10963275" cy="8191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 datos generales</a:t>
          </a:r>
          <a:r>
            <a:rPr lang="es-ES" sz="1400" b="1" i="1" baseline="0">
              <a:solidFill>
                <a:sysClr val="windowText" lastClr="000000"/>
              </a:solidFill>
            </a:rPr>
            <a:t> del edificio:</a:t>
          </a:r>
        </a:p>
        <a:p>
          <a:pPr algn="l"/>
          <a:endParaRPr lang="es-ES" sz="1400" baseline="0">
            <a:solidFill>
              <a:sysClr val="windowText" lastClr="000000"/>
            </a:solidFill>
          </a:endParaRPr>
        </a:p>
        <a:p>
          <a:pPr algn="l"/>
          <a:r>
            <a:rPr lang="es-ES" sz="1100" baseline="0">
              <a:solidFill>
                <a:sysClr val="windowText" lastClr="000000"/>
              </a:solidFill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</a:rPr>
            <a:t>Datos del proyectista y promotor, Emplazamiento,Tipo de obra (Edificación/Urbanización)</a:t>
          </a:r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11</xdr:row>
      <xdr:rowOff>85724</xdr:rowOff>
    </xdr:from>
    <xdr:to>
      <xdr:col>14</xdr:col>
      <xdr:colOff>733425</xdr:colOff>
      <xdr:row>39</xdr:row>
      <xdr:rowOff>152399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71450" y="2097404"/>
          <a:ext cx="11656695" cy="518731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>
              <a:solidFill>
                <a:sysClr val="windowText" lastClr="000000"/>
              </a:solidFill>
            </a:rPr>
            <a:t>                                                </a:t>
          </a:r>
          <a:r>
            <a:rPr lang="es-ES" sz="1400" b="1" i="1">
              <a:solidFill>
                <a:sysClr val="windowText" lastClr="000000"/>
              </a:solidFill>
            </a:rPr>
            <a:t>Introducción de los</a:t>
          </a:r>
          <a:r>
            <a:rPr lang="es-ES" sz="1400" b="1" i="1" baseline="0">
              <a:solidFill>
                <a:sysClr val="windowText" lastClr="000000"/>
              </a:solidFill>
            </a:rPr>
            <a:t> materiales empleados p</a:t>
          </a:r>
          <a:r>
            <a:rPr lang="es-ES" sz="1400" b="1" i="1">
              <a:solidFill>
                <a:sysClr val="windowText" lastClr="000000"/>
              </a:solidFill>
            </a:rPr>
            <a:t>ara  el caso de proyectos de</a:t>
          </a:r>
          <a:r>
            <a:rPr lang="es-ES" sz="1400" b="1" i="1" baseline="0">
              <a:solidFill>
                <a:sysClr val="windowText" lastClr="000000"/>
              </a:solidFill>
            </a:rPr>
            <a:t> edificación: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Introducir los </a:t>
          </a:r>
          <a:r>
            <a:rPr lang="es-ES" sz="1100" b="1" baseline="0">
              <a:solidFill>
                <a:sysClr val="windowText" lastClr="000000"/>
              </a:solidFill>
            </a:rPr>
            <a:t>[m3] o [kg] </a:t>
          </a:r>
          <a:r>
            <a:rPr lang="es-ES" sz="1100" baseline="0">
              <a:solidFill>
                <a:sysClr val="windowText" lastClr="000000"/>
              </a:solidFill>
            </a:rPr>
            <a:t>de material utilizado. Solo se completará una de estas dos casillas. Se dispone de una casilla para poder </a:t>
          </a:r>
          <a:r>
            <a:rPr lang="es-ES" sz="1100" b="1" baseline="0">
              <a:solidFill>
                <a:sysClr val="windowText" lastClr="000000"/>
              </a:solidFill>
            </a:rPr>
            <a:t>introducir comentarios</a:t>
          </a:r>
          <a:r>
            <a:rPr lang="es-ES" sz="1100" baseline="0">
              <a:solidFill>
                <a:sysClr val="windowText" lastClr="000000"/>
              </a:solidFill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En el caso de completar la casilla de [m3], habrá que </a:t>
          </a:r>
          <a:r>
            <a:rPr lang="es-ES" sz="1100" b="1" i="0" baseline="0">
              <a:solidFill>
                <a:sysClr val="windowText" lastClr="000000"/>
              </a:solidFill>
            </a:rPr>
            <a:t>introducir la casilla de densidad del material</a:t>
          </a:r>
          <a:r>
            <a:rPr lang="es-ES" sz="1100" baseline="0">
              <a:solidFill>
                <a:sysClr val="windowText" lastClr="000000"/>
              </a:solidFill>
            </a:rPr>
            <a:t>. En todas las partidas aparece un valor de densidad  por defecto , por lo que se deberá de modificada dicha densidad e introducir la densidad que corresponda en cada caso, según el material empleado 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Se selecciona el material utilizado de la lista desplegable y automáticamente la herramienta </a:t>
          </a:r>
          <a:r>
            <a:rPr lang="es-ES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carga el porcentaje de material reciclado y renovable 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que dispone ese material. En caso de que en la lista no aparezca el material utilizado, se seleccionará en la lista la opción "otros" y se habilita una casilla en blanco contigua, donde se debe introducir manualmente el % en peso de material reciclado y el % en peso de material renovable utilizado. La suma del % de origen reciclado y del % de origen renovable no será superior al 100%. En el caso de que la suma del % de origen reciclado y el % de origen renovable sea superior al 100% se ilumina una casilla de error. En este caso, se seleccionará la opción más ventajosa para elaborar el cálculo, que, a modo general, es mantener el % de reciclado y completar el % de renovable hasta llegar al 100%.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Se selecciona el material utilizado de la lista desplegable y automáticamente la herramienta carga el porcentaje de material reciclado y renovable que dispone ese material. En caso de que en la lista no aparezca el material utilizado, se seleccionará </a:t>
          </a:r>
          <a:r>
            <a:rPr lang="es-ES" sz="1100" b="1" baseline="0">
              <a:solidFill>
                <a:sysClr val="windowText" lastClr="000000"/>
              </a:solidFill>
            </a:rPr>
            <a:t>en la lista la opción "otros"</a:t>
          </a:r>
          <a:r>
            <a:rPr lang="es-ES" sz="1100" baseline="0">
              <a:solidFill>
                <a:sysClr val="windowText" lastClr="000000"/>
              </a:solidFill>
            </a:rPr>
            <a:t> y se habilita una casilla en blanco contigua, donde se debe </a:t>
          </a:r>
          <a:r>
            <a:rPr lang="es-ES" sz="1100" b="1" baseline="0">
              <a:solidFill>
                <a:sysClr val="windowText" lastClr="000000"/>
              </a:solidFill>
            </a:rPr>
            <a:t>introducir manualmente el % en peso de material reciclado y el % en peso de material renovable utilizado.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selecciona el origen de la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fuente del dato 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del % reciclado del material, seleccionando una de las opciones del desplegable.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  <a:sym typeface="Wingdings" panose="05000000000000000000" pitchFamily="2" charset="2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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</a:t>
          </a:r>
          <a:r>
            <a:rPr lang="es-ES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introduce el valor del límite máximo de reciclado según normativa de referencia</a:t>
          </a:r>
          <a:r>
            <a:rPr lang="es-E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y que ha modo resumen se encuentran recogidos en "GUÍA PARA EL CUMPLIMIENTO DE LA LEY DE ADMINISTRACIÓN AMBIENTAL VASCA, ARTÍCULO 84.3: INCLUSIÓN DE MATERIALES SECUNDARIOS EN PLIEGOS DE OBRAS".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Una vez introducidos todos los datos de los materiales utilizados, la herramienta calcula el % en peso de materiales reciclados en cada una de las partidas, así como del total del edificio y urbanización, siguiendo las directrices marcadas en la "GUÍA PARA EL CUMPLIMIENTO DE LA LEY DE ADMINISTRACIÓN AMBIENTAL VASCA, ARTÍCULO 84.3: INCLUSIÓN DE MATERIALES SECUNDARIOS EN PLIEGOS DE OBRAS".</a:t>
          </a: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327661</xdr:colOff>
      <xdr:row>40</xdr:row>
      <xdr:rowOff>127636</xdr:rowOff>
    </xdr:from>
    <xdr:to>
      <xdr:col>15</xdr:col>
      <xdr:colOff>20957</xdr:colOff>
      <xdr:row>45</xdr:row>
      <xdr:rowOff>22860</xdr:rowOff>
    </xdr:to>
    <xdr:sp macro="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27661" y="7442836"/>
          <a:ext cx="11580496" cy="809624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Introducción de los materiales empleados para  el caso de proyectos de Urbanización: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El proceso de entrada de datos es similar al caso de proyectos de edificación (ver caso anterior).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337185</xdr:colOff>
      <xdr:row>46</xdr:row>
      <xdr:rowOff>49530</xdr:rowOff>
    </xdr:from>
    <xdr:to>
      <xdr:col>15</xdr:col>
      <xdr:colOff>40007</xdr:colOff>
      <xdr:row>52</xdr:row>
      <xdr:rowOff>0</xdr:rowOff>
    </xdr:to>
    <xdr:sp macro="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37185" y="8462010"/>
          <a:ext cx="11590022" cy="10477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s-ES" sz="1100" b="1" i="1" u="none">
              <a:solidFill>
                <a:sysClr val="windowText" lastClr="000000"/>
              </a:solidFill>
            </a:rPr>
            <a:t>                                        </a:t>
          </a:r>
        </a:p>
        <a:p>
          <a:pPr algn="l"/>
          <a:r>
            <a:rPr lang="es-ES" sz="1100" b="1" i="1" u="none" baseline="0">
              <a:solidFill>
                <a:sysClr val="windowText" lastClr="000000"/>
              </a:solidFill>
            </a:rPr>
            <a:t>                                        </a:t>
          </a:r>
          <a:r>
            <a:rPr lang="es-ES" sz="1400" b="1" i="1" u="none">
              <a:solidFill>
                <a:sysClr val="windowText" lastClr="000000"/>
              </a:solidFill>
            </a:rPr>
            <a:t>Resumen de resultados:</a:t>
          </a:r>
        </a:p>
        <a:p>
          <a:pPr algn="l"/>
          <a:endParaRPr lang="es-ES" sz="1100" baseline="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Wingdings"/>
            </a:rPr>
            <a:t></a:t>
          </a:r>
          <a:r>
            <a:rPr lang="es-ES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es-ES" sz="1100" baseline="0">
              <a:solidFill>
                <a:sysClr val="windowText" lastClr="000000"/>
              </a:solidFill>
            </a:rPr>
            <a:t> Resumen de los porcentajes (en peso  y por partidas) de material reciclado, por tipo de obra (edificación/urbanización)  y en total. Tablas y gráficos.</a:t>
          </a:r>
        </a:p>
        <a:p>
          <a:pPr algn="ctr"/>
          <a:endParaRPr lang="es-ES" sz="1100" baseline="0">
            <a:solidFill>
              <a:sysClr val="windowText" lastClr="000000"/>
            </a:solidFill>
          </a:endParaRPr>
        </a:p>
        <a:p>
          <a:pPr algn="ctr"/>
          <a:endParaRPr lang="es-E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209551</xdr:colOff>
      <xdr:row>0</xdr:row>
      <xdr:rowOff>171449</xdr:rowOff>
    </xdr:from>
    <xdr:to>
      <xdr:col>14</xdr:col>
      <xdr:colOff>495301</xdr:colOff>
      <xdr:row>6</xdr:row>
      <xdr:rowOff>47624</xdr:rowOff>
    </xdr:to>
    <xdr:sp macro="" textlink="">
      <xdr:nvSpPr>
        <xdr:cNvPr id="10" name="9 Rectángulo redondead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09551" y="171449"/>
          <a:ext cx="10953750" cy="101917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ES" sz="2400" b="1" i="1">
              <a:solidFill>
                <a:srgbClr val="0070C0"/>
              </a:solidFill>
              <a:latin typeface="+mn-lt"/>
              <a:ea typeface="+mn-ea"/>
              <a:cs typeface="+mn-cs"/>
            </a:rPr>
            <a:t>HERRAMIENTA DE APOYO  PARA EL CÁLCULO DEL % DE MATERIALES RECICLADOS  EMPLEADOS EN OBRAS DE EDIFICACIÓN Y URBANIZACIÓN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6</xdr:row>
          <xdr:rowOff>184150</xdr:rowOff>
        </xdr:from>
        <xdr:to>
          <xdr:col>2</xdr:col>
          <xdr:colOff>63500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DATOS GENERALES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615950</xdr:colOff>
          <xdr:row>12</xdr:row>
          <xdr:rowOff>127000</xdr:rowOff>
        </xdr:from>
        <xdr:to>
          <xdr:col>2</xdr:col>
          <xdr:colOff>279400</xdr:colOff>
          <xdr:row>14</xdr:row>
          <xdr:rowOff>88900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DATOS EDIFICACIÓN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41</xdr:row>
          <xdr:rowOff>31750</xdr:rowOff>
        </xdr:from>
        <xdr:to>
          <xdr:col>2</xdr:col>
          <xdr:colOff>114300</xdr:colOff>
          <xdr:row>42</xdr:row>
          <xdr:rowOff>165100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DATOS URBANIZACIÓN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746760</xdr:colOff>
      <xdr:row>54</xdr:row>
      <xdr:rowOff>121920</xdr:rowOff>
    </xdr:from>
    <xdr:to>
      <xdr:col>15</xdr:col>
      <xdr:colOff>205740</xdr:colOff>
      <xdr:row>60</xdr:row>
      <xdr:rowOff>30480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00" t="78222" r="31083" b="7112"/>
        <a:stretch/>
      </xdr:blipFill>
      <xdr:spPr>
        <a:xfrm>
          <a:off x="8671560" y="9997440"/>
          <a:ext cx="3421380" cy="10058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450850</xdr:colOff>
          <xdr:row>46</xdr:row>
          <xdr:rowOff>152400</xdr:rowOff>
        </xdr:from>
        <xdr:to>
          <xdr:col>2</xdr:col>
          <xdr:colOff>50800</xdr:colOff>
          <xdr:row>49</xdr:row>
          <xdr:rowOff>6350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Acceso a </a:t>
              </a:r>
            </a:p>
            <a:p>
              <a:pPr algn="ctr" rtl="0">
                <a:defRPr sz="1000"/>
              </a:pPr>
              <a:r>
                <a:rPr lang="es-ES" sz="9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RESULTADOS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1365250</xdr:colOff>
          <xdr:row>0</xdr:row>
          <xdr:rowOff>139700</xdr:rowOff>
        </xdr:from>
        <xdr:to>
          <xdr:col>2</xdr:col>
          <xdr:colOff>1168400</xdr:colOff>
          <xdr:row>2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0</xdr:row>
          <xdr:rowOff>139700</xdr:rowOff>
        </xdr:from>
        <xdr:to>
          <xdr:col>1</xdr:col>
          <xdr:colOff>1250950</xdr:colOff>
          <xdr:row>2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1263650</xdr:colOff>
          <xdr:row>0</xdr:row>
          <xdr:rowOff>146050</xdr:rowOff>
        </xdr:from>
        <xdr:to>
          <xdr:col>3</xdr:col>
          <xdr:colOff>1250950</xdr:colOff>
          <xdr:row>2</xdr:row>
          <xdr:rowOff>63500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101600</xdr:colOff>
          <xdr:row>1</xdr:row>
          <xdr:rowOff>120650</xdr:rowOff>
        </xdr:from>
        <xdr:to>
          <xdr:col>7</xdr:col>
          <xdr:colOff>1333500</xdr:colOff>
          <xdr:row>1</xdr:row>
          <xdr:rowOff>450850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1524000</xdr:colOff>
          <xdr:row>1</xdr:row>
          <xdr:rowOff>120650</xdr:rowOff>
        </xdr:from>
        <xdr:to>
          <xdr:col>7</xdr:col>
          <xdr:colOff>2705100</xdr:colOff>
          <xdr:row>1</xdr:row>
          <xdr:rowOff>444500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Siguente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120650</xdr:colOff>
          <xdr:row>1</xdr:row>
          <xdr:rowOff>107950</xdr:rowOff>
        </xdr:from>
        <xdr:to>
          <xdr:col>7</xdr:col>
          <xdr:colOff>1365250</xdr:colOff>
          <xdr:row>1</xdr:row>
          <xdr:rowOff>425450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1485900</xdr:colOff>
          <xdr:row>1</xdr:row>
          <xdr:rowOff>120650</xdr:rowOff>
        </xdr:from>
        <xdr:to>
          <xdr:col>7</xdr:col>
          <xdr:colOff>2635250</xdr:colOff>
          <xdr:row>1</xdr:row>
          <xdr:rowOff>425450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Siguiente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54428</xdr:colOff>
      <xdr:row>49</xdr:row>
      <xdr:rowOff>146956</xdr:rowOff>
    </xdr:from>
    <xdr:to>
      <xdr:col>21</xdr:col>
      <xdr:colOff>685800</xdr:colOff>
      <xdr:row>69</xdr:row>
      <xdr:rowOff>141514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-1</xdr:colOff>
      <xdr:row>49</xdr:row>
      <xdr:rowOff>149679</xdr:rowOff>
    </xdr:from>
    <xdr:to>
      <xdr:col>11</xdr:col>
      <xdr:colOff>748392</xdr:colOff>
      <xdr:row>70</xdr:row>
      <xdr:rowOff>13608</xdr:rowOff>
    </xdr:to>
    <xdr:graphicFrame macro="">
      <xdr:nvGraphicFramePr>
        <xdr:cNvPr id="10" name="9 Gráfic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13605</xdr:colOff>
      <xdr:row>70</xdr:row>
      <xdr:rowOff>68034</xdr:rowOff>
    </xdr:from>
    <xdr:to>
      <xdr:col>8</xdr:col>
      <xdr:colOff>585106</xdr:colOff>
      <xdr:row>93</xdr:row>
      <xdr:rowOff>27214</xdr:rowOff>
    </xdr:to>
    <xdr:graphicFrame macro="">
      <xdr:nvGraphicFramePr>
        <xdr:cNvPr id="20" name="19 Gráfico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680356</xdr:colOff>
      <xdr:row>70</xdr:row>
      <xdr:rowOff>81643</xdr:rowOff>
    </xdr:from>
    <xdr:to>
      <xdr:col>21</xdr:col>
      <xdr:colOff>680357</xdr:colOff>
      <xdr:row>93</xdr:row>
      <xdr:rowOff>0</xdr:rowOff>
    </xdr:to>
    <xdr:graphicFrame macro="">
      <xdr:nvGraphicFramePr>
        <xdr:cNvPr id="22" name="21 Gráfico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13606</xdr:colOff>
      <xdr:row>93</xdr:row>
      <xdr:rowOff>163287</xdr:rowOff>
    </xdr:from>
    <xdr:to>
      <xdr:col>8</xdr:col>
      <xdr:colOff>598713</xdr:colOff>
      <xdr:row>114</xdr:row>
      <xdr:rowOff>27214</xdr:rowOff>
    </xdr:to>
    <xdr:graphicFrame macro="">
      <xdr:nvGraphicFramePr>
        <xdr:cNvPr id="25" name="24 Gráfico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693965</xdr:colOff>
      <xdr:row>93</xdr:row>
      <xdr:rowOff>163285</xdr:rowOff>
    </xdr:from>
    <xdr:to>
      <xdr:col>14</xdr:col>
      <xdr:colOff>639537</xdr:colOff>
      <xdr:row>113</xdr:row>
      <xdr:rowOff>163286</xdr:rowOff>
    </xdr:to>
    <xdr:graphicFrame macro="">
      <xdr:nvGraphicFramePr>
        <xdr:cNvPr id="26" name="25 Gráfico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721179</xdr:colOff>
      <xdr:row>93</xdr:row>
      <xdr:rowOff>163284</xdr:rowOff>
    </xdr:from>
    <xdr:to>
      <xdr:col>21</xdr:col>
      <xdr:colOff>718457</xdr:colOff>
      <xdr:row>113</xdr:row>
      <xdr:rowOff>130628</xdr:rowOff>
    </xdr:to>
    <xdr:graphicFrame macro="">
      <xdr:nvGraphicFramePr>
        <xdr:cNvPr id="28" name="27 Gráfico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1</xdr:row>
          <xdr:rowOff>6350</xdr:rowOff>
        </xdr:from>
        <xdr:to>
          <xdr:col>1</xdr:col>
          <xdr:colOff>1250950</xdr:colOff>
          <xdr:row>2</xdr:row>
          <xdr:rowOff>146050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1416050</xdr:colOff>
          <xdr:row>1</xdr:row>
          <xdr:rowOff>31750</xdr:rowOff>
        </xdr:from>
        <xdr:to>
          <xdr:col>3</xdr:col>
          <xdr:colOff>69850</xdr:colOff>
          <xdr:row>2</xdr:row>
          <xdr:rowOff>139700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674913</xdr:colOff>
      <xdr:row>70</xdr:row>
      <xdr:rowOff>59871</xdr:rowOff>
    </xdr:from>
    <xdr:to>
      <xdr:col>21</xdr:col>
      <xdr:colOff>674914</xdr:colOff>
      <xdr:row>93</xdr:row>
      <xdr:rowOff>54427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653142</xdr:colOff>
      <xdr:row>70</xdr:row>
      <xdr:rowOff>81642</xdr:rowOff>
    </xdr:from>
    <xdr:to>
      <xdr:col>14</xdr:col>
      <xdr:colOff>576942</xdr:colOff>
      <xdr:row>93</xdr:row>
      <xdr:rowOff>21770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21771</xdr:colOff>
      <xdr:row>70</xdr:row>
      <xdr:rowOff>38098</xdr:rowOff>
    </xdr:from>
    <xdr:to>
      <xdr:col>8</xdr:col>
      <xdr:colOff>576943</xdr:colOff>
      <xdr:row>93</xdr:row>
      <xdr:rowOff>108856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txaso/AppData/Local/Temp/Herramienta%20RCD_IHOBE%2018-09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TRO"/>
      <sheetName val="EGR"/>
      <sheetName val="PGR"/>
      <sheetName val="IFG"/>
      <sheetName val="RESUMEN"/>
      <sheetName val="Listas"/>
      <sheetName val="Calculos"/>
      <sheetName val="Distancias"/>
      <sheetName val="Precios"/>
      <sheetName val="Tratamiento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M2" t="str">
            <v>Álava</v>
          </cell>
        </row>
        <row r="3">
          <cell r="M3" t="str">
            <v>Bizkaia</v>
          </cell>
        </row>
        <row r="4">
          <cell r="M4" t="str">
            <v>Gipuzkoa</v>
          </cell>
        </row>
        <row r="5">
          <cell r="M5" t="str">
            <v>Otro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showGridLines="0" showRowColHeaders="0" workbookViewId="0"/>
  </sheetViews>
  <sheetFormatPr baseColWidth="10" defaultRowHeight="14.5" x14ac:dyDescent="0.35"/>
  <sheetData/>
  <sheetProtection algorithmName="SHA-512" hashValue="Ccqghgz+0FL4GHix6NU295WT8ObCSkSekBQIGRtWXW4fpeO2dyXrcA5Y/1QBEnbssrrP/HPRhdS+RZt1t187Ug==" saltValue="eB4LFZIkvqehziIot8kTcw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ro">
                <anchor moveWithCells="1" sizeWithCells="1">
                  <from>
                    <xdr:col>0</xdr:col>
                    <xdr:colOff>381000</xdr:colOff>
                    <xdr:row>6</xdr:row>
                    <xdr:rowOff>184150</xdr:rowOff>
                  </from>
                  <to>
                    <xdr:col>2</xdr:col>
                    <xdr:colOff>63500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atosEdificacion">
                <anchor moveWithCells="1" sizeWithCells="1">
                  <from>
                    <xdr:col>0</xdr:col>
                    <xdr:colOff>615950</xdr:colOff>
                    <xdr:row>12</xdr:row>
                    <xdr:rowOff>127000</xdr:rowOff>
                  </from>
                  <to>
                    <xdr:col>2</xdr:col>
                    <xdr:colOff>279400</xdr:colOff>
                    <xdr:row>14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atosUrbanización">
                <anchor moveWithCells="1" sizeWithCells="1">
                  <from>
                    <xdr:col>0</xdr:col>
                    <xdr:colOff>457200</xdr:colOff>
                    <xdr:row>41</xdr:row>
                    <xdr:rowOff>31750</xdr:rowOff>
                  </from>
                  <to>
                    <xdr:col>2</xdr:col>
                    <xdr:colOff>114300</xdr:colOff>
                    <xdr:row>42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sultados">
                <anchor moveWithCells="1" sizeWithCells="1">
                  <from>
                    <xdr:col>0</xdr:col>
                    <xdr:colOff>450850</xdr:colOff>
                    <xdr:row>46</xdr:row>
                    <xdr:rowOff>152400</xdr:rowOff>
                  </from>
                  <to>
                    <xdr:col>2</xdr:col>
                    <xdr:colOff>50800</xdr:colOff>
                    <xdr:row>49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3:J28"/>
  <sheetViews>
    <sheetView showGridLines="0" showRowColHeaders="0" workbookViewId="0"/>
  </sheetViews>
  <sheetFormatPr baseColWidth="10" defaultRowHeight="14.5" x14ac:dyDescent="0.35"/>
  <cols>
    <col min="2" max="2" width="21.54296875" customWidth="1"/>
    <col min="3" max="3" width="20.36328125" customWidth="1"/>
    <col min="4" max="4" width="21" customWidth="1"/>
    <col min="6" max="6" width="0" hidden="1" customWidth="1"/>
    <col min="7" max="10" width="11.453125" hidden="1" customWidth="1"/>
  </cols>
  <sheetData>
    <row r="3" spans="2:5" ht="15" thickBot="1" x14ac:dyDescent="0.4"/>
    <row r="4" spans="2:5" ht="15" thickBot="1" x14ac:dyDescent="0.4">
      <c r="B4" s="106" t="s">
        <v>245</v>
      </c>
      <c r="C4" s="107"/>
      <c r="D4" s="108"/>
      <c r="E4" s="53"/>
    </row>
    <row r="5" spans="2:5" ht="15" thickBot="1" x14ac:dyDescent="0.4">
      <c r="B5" s="56" t="s">
        <v>209</v>
      </c>
      <c r="C5" s="115"/>
      <c r="D5" s="116"/>
      <c r="E5" s="53"/>
    </row>
    <row r="6" spans="2:5" ht="15.75" customHeight="1" thickBot="1" x14ac:dyDescent="0.4">
      <c r="B6" s="119" t="s">
        <v>210</v>
      </c>
      <c r="C6" s="117"/>
      <c r="D6" s="118"/>
      <c r="E6" s="53"/>
    </row>
    <row r="7" spans="2:5" ht="15" thickBot="1" x14ac:dyDescent="0.4">
      <c r="B7" s="120"/>
      <c r="C7" s="117"/>
      <c r="D7" s="118"/>
      <c r="E7" s="53"/>
    </row>
    <row r="8" spans="2:5" ht="15" thickBot="1" x14ac:dyDescent="0.4">
      <c r="B8" s="120"/>
      <c r="C8" s="117"/>
      <c r="D8" s="118"/>
      <c r="E8" s="53"/>
    </row>
    <row r="9" spans="2:5" ht="15" thickBot="1" x14ac:dyDescent="0.4">
      <c r="B9" s="120"/>
      <c r="C9" s="117"/>
      <c r="D9" s="118"/>
      <c r="E9" s="53"/>
    </row>
    <row r="10" spans="2:5" ht="15" thickBot="1" x14ac:dyDescent="0.4">
      <c r="B10" s="120"/>
      <c r="C10" s="121"/>
      <c r="D10" s="122"/>
      <c r="E10" s="53"/>
    </row>
    <row r="11" spans="2:5" ht="15.75" customHeight="1" thickBot="1" x14ac:dyDescent="0.4">
      <c r="B11" s="106" t="s">
        <v>246</v>
      </c>
      <c r="C11" s="107"/>
      <c r="D11" s="108"/>
      <c r="E11" s="53"/>
    </row>
    <row r="12" spans="2:5" ht="29.5" thickBot="1" x14ac:dyDescent="0.4">
      <c r="B12" s="56" t="s">
        <v>185</v>
      </c>
      <c r="C12" s="98"/>
      <c r="D12" s="99"/>
      <c r="E12" s="53"/>
    </row>
    <row r="13" spans="2:5" ht="15" thickBot="1" x14ac:dyDescent="0.4">
      <c r="B13" s="54" t="s">
        <v>160</v>
      </c>
      <c r="C13" s="100"/>
      <c r="D13" s="101"/>
      <c r="E13" s="53"/>
    </row>
    <row r="14" spans="2:5" ht="15" thickBot="1" x14ac:dyDescent="0.4">
      <c r="B14" s="54" t="s">
        <v>161</v>
      </c>
      <c r="C14" s="100"/>
      <c r="D14" s="101"/>
      <c r="E14" s="53"/>
    </row>
    <row r="15" spans="2:5" ht="15" thickBot="1" x14ac:dyDescent="0.4">
      <c r="B15" s="54" t="s">
        <v>162</v>
      </c>
      <c r="C15" s="113" t="s">
        <v>183</v>
      </c>
      <c r="D15" s="114"/>
      <c r="E15" s="53"/>
    </row>
    <row r="16" spans="2:5" ht="15" thickBot="1" x14ac:dyDescent="0.4">
      <c r="B16" s="57" t="s">
        <v>163</v>
      </c>
      <c r="C16" s="58"/>
      <c r="D16" s="59"/>
      <c r="E16" s="53"/>
    </row>
    <row r="17" spans="2:10" ht="15" thickBot="1" x14ac:dyDescent="0.4">
      <c r="B17" s="55" t="s">
        <v>186</v>
      </c>
      <c r="C17" s="109"/>
      <c r="D17" s="110"/>
      <c r="E17" s="53"/>
    </row>
    <row r="18" spans="2:10" ht="29.5" thickBot="1" x14ac:dyDescent="0.4">
      <c r="B18" s="55" t="s">
        <v>187</v>
      </c>
      <c r="C18" s="111"/>
      <c r="D18" s="112"/>
      <c r="E18" s="53"/>
    </row>
    <row r="19" spans="2:10" ht="29.5" thickBot="1" x14ac:dyDescent="0.4">
      <c r="B19" s="55" t="s">
        <v>188</v>
      </c>
      <c r="C19" s="111"/>
      <c r="D19" s="112"/>
      <c r="E19" s="53"/>
    </row>
    <row r="20" spans="2:10" ht="15" thickBot="1" x14ac:dyDescent="0.4">
      <c r="B20" s="106" t="s">
        <v>247</v>
      </c>
      <c r="C20" s="107"/>
      <c r="D20" s="108"/>
      <c r="E20" s="53"/>
      <c r="F20" t="s">
        <v>182</v>
      </c>
      <c r="G20" t="s">
        <v>167</v>
      </c>
      <c r="H20" t="s">
        <v>170</v>
      </c>
      <c r="I20" t="s">
        <v>179</v>
      </c>
      <c r="J20" t="s">
        <v>166</v>
      </c>
    </row>
    <row r="21" spans="2:10" ht="15" thickBot="1" x14ac:dyDescent="0.4">
      <c r="B21" s="54" t="s">
        <v>164</v>
      </c>
      <c r="C21" s="104" t="s">
        <v>168</v>
      </c>
      <c r="D21" s="105"/>
      <c r="E21" s="53"/>
      <c r="F21" t="s">
        <v>183</v>
      </c>
      <c r="G21" t="s">
        <v>168</v>
      </c>
      <c r="H21" t="s">
        <v>171</v>
      </c>
      <c r="I21" t="s">
        <v>169</v>
      </c>
      <c r="J21" t="s">
        <v>181</v>
      </c>
    </row>
    <row r="22" spans="2:10" ht="15" thickBot="1" x14ac:dyDescent="0.4">
      <c r="B22" s="54" t="s">
        <v>165</v>
      </c>
      <c r="C22" s="104" t="s">
        <v>170</v>
      </c>
      <c r="D22" s="105"/>
      <c r="F22" t="s">
        <v>184</v>
      </c>
      <c r="H22" t="s">
        <v>172</v>
      </c>
      <c r="I22" t="s">
        <v>180</v>
      </c>
    </row>
    <row r="23" spans="2:10" ht="15" thickBot="1" x14ac:dyDescent="0.4">
      <c r="B23" s="54" t="s">
        <v>177</v>
      </c>
      <c r="C23" s="104" t="s">
        <v>179</v>
      </c>
      <c r="D23" s="105"/>
      <c r="F23" t="s">
        <v>134</v>
      </c>
      <c r="H23" t="s">
        <v>173</v>
      </c>
    </row>
    <row r="24" spans="2:10" ht="15" thickBot="1" x14ac:dyDescent="0.4">
      <c r="B24" s="54" t="s">
        <v>178</v>
      </c>
      <c r="C24" s="104" t="s">
        <v>166</v>
      </c>
      <c r="D24" s="105"/>
    </row>
    <row r="25" spans="2:10" ht="15" thickBot="1" x14ac:dyDescent="0.4">
      <c r="B25" s="106" t="s">
        <v>248</v>
      </c>
      <c r="C25" s="107"/>
      <c r="D25" s="108"/>
    </row>
    <row r="26" spans="2:10" ht="15" thickBot="1" x14ac:dyDescent="0.4">
      <c r="B26" s="56" t="s">
        <v>175</v>
      </c>
      <c r="C26" s="98"/>
      <c r="D26" s="99"/>
    </row>
    <row r="27" spans="2:10" ht="15" thickBot="1" x14ac:dyDescent="0.4">
      <c r="B27" s="54" t="s">
        <v>176</v>
      </c>
      <c r="C27" s="100"/>
      <c r="D27" s="101"/>
    </row>
    <row r="28" spans="2:10" ht="15" thickBot="1" x14ac:dyDescent="0.4">
      <c r="B28" s="54" t="s">
        <v>174</v>
      </c>
      <c r="C28" s="102"/>
      <c r="D28" s="103"/>
    </row>
  </sheetData>
  <sheetProtection algorithmName="SHA-512" hashValue="LOR4EaOB6F7SFZ/Zzd/f0vZ5/I95QGks2aB1b241orN/8wN+z8Q6vfltKmbbkTUiy4rjWpKh+U5j+KsakOiiXQ==" saltValue="3dJOrFgCp4IiBpiPXL/FCQ==" spinCount="100000" sheet="1" objects="1" scenarios="1"/>
  <mergeCells count="25">
    <mergeCell ref="C14:D14"/>
    <mergeCell ref="B4:D4"/>
    <mergeCell ref="C5:D5"/>
    <mergeCell ref="C6:D6"/>
    <mergeCell ref="C7:D7"/>
    <mergeCell ref="C8:D8"/>
    <mergeCell ref="B6:B10"/>
    <mergeCell ref="C9:D9"/>
    <mergeCell ref="C10:D10"/>
    <mergeCell ref="C26:D26"/>
    <mergeCell ref="C27:D27"/>
    <mergeCell ref="C28:D28"/>
    <mergeCell ref="C23:D23"/>
    <mergeCell ref="B11:D11"/>
    <mergeCell ref="C21:D21"/>
    <mergeCell ref="B25:D25"/>
    <mergeCell ref="C17:D17"/>
    <mergeCell ref="C19:D19"/>
    <mergeCell ref="C22:D22"/>
    <mergeCell ref="C24:D24"/>
    <mergeCell ref="C15:D15"/>
    <mergeCell ref="C18:D18"/>
    <mergeCell ref="B20:D20"/>
    <mergeCell ref="C12:D12"/>
    <mergeCell ref="C13:D13"/>
  </mergeCells>
  <dataValidations count="5">
    <dataValidation type="list" allowBlank="1" showInputMessage="1" showErrorMessage="1" sqref="C24:D24" xr:uid="{00000000-0002-0000-0100-000000000000}">
      <formula1>$J$20:$J$21</formula1>
    </dataValidation>
    <dataValidation type="list" allowBlank="1" showInputMessage="1" showErrorMessage="1" sqref="C21:D21" xr:uid="{00000000-0002-0000-0100-000001000000}">
      <formula1>$G$20:$G$21</formula1>
    </dataValidation>
    <dataValidation type="list" allowBlank="1" showInputMessage="1" showErrorMessage="1" sqref="C22:D22" xr:uid="{00000000-0002-0000-0100-000002000000}">
      <formula1>$H$20:$H$23</formula1>
    </dataValidation>
    <dataValidation type="list" allowBlank="1" showInputMessage="1" showErrorMessage="1" sqref="C23:D23" xr:uid="{00000000-0002-0000-0100-000003000000}">
      <formula1>$I$20:$I$22</formula1>
    </dataValidation>
    <dataValidation type="list" allowBlank="1" showInputMessage="1" showErrorMessage="1" sqref="C15:D15" xr:uid="{00000000-0002-0000-0100-000004000000}">
      <formula1>$F$20:$F$23</formula1>
    </dataValidation>
  </dataValidation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tosEdificacion">
                <anchor moveWithCells="1" sizeWithCells="1">
                  <from>
                    <xdr:col>1</xdr:col>
                    <xdr:colOff>1365250</xdr:colOff>
                    <xdr:row>0</xdr:row>
                    <xdr:rowOff>139700</xdr:rowOff>
                  </from>
                  <to>
                    <xdr:col>2</xdr:col>
                    <xdr:colOff>1168400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ortada">
                <anchor moveWithCells="1" sizeWithCells="1">
                  <from>
                    <xdr:col>1</xdr:col>
                    <xdr:colOff>6350</xdr:colOff>
                    <xdr:row>0</xdr:row>
                    <xdr:rowOff>139700</xdr:rowOff>
                  </from>
                  <to>
                    <xdr:col>1</xdr:col>
                    <xdr:colOff>1250950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Imprimir">
                <anchor moveWithCells="1" sizeWithCells="1">
                  <from>
                    <xdr:col>2</xdr:col>
                    <xdr:colOff>1263650</xdr:colOff>
                    <xdr:row>0</xdr:row>
                    <xdr:rowOff>146050</xdr:rowOff>
                  </from>
                  <to>
                    <xdr:col>3</xdr:col>
                    <xdr:colOff>1250950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AP242"/>
  <sheetViews>
    <sheetView showGridLines="0" showRowColHeaders="0" tabSelected="1" topLeftCell="A45" zoomScale="55" zoomScaleNormal="55" workbookViewId="0">
      <selection activeCell="I51" sqref="I51"/>
    </sheetView>
  </sheetViews>
  <sheetFormatPr baseColWidth="10" defaultRowHeight="14.5" x14ac:dyDescent="0.35"/>
  <cols>
    <col min="1" max="1" width="2.453125" customWidth="1"/>
    <col min="2" max="2" width="30.453125" hidden="1" customWidth="1"/>
    <col min="3" max="3" width="12.1796875" hidden="1" customWidth="1"/>
    <col min="4" max="4" width="11.81640625" hidden="1" customWidth="1"/>
    <col min="5" max="5" width="19.54296875" hidden="1" customWidth="1"/>
    <col min="6" max="6" width="30.6328125" hidden="1" customWidth="1"/>
    <col min="7" max="7" width="8.6328125" hidden="1" customWidth="1"/>
    <col min="8" max="8" width="50.90625" customWidth="1"/>
    <col min="9" max="9" width="46.6328125" customWidth="1"/>
    <col min="10" max="10" width="29.54296875" customWidth="1"/>
    <col min="11" max="11" width="2" customWidth="1"/>
    <col min="12" max="12" width="11.54296875" customWidth="1"/>
    <col min="13" max="13" width="2.6328125" customWidth="1"/>
    <col min="14" max="15" width="11.54296875" customWidth="1"/>
    <col min="16" max="16" width="15.6328125" customWidth="1"/>
    <col min="17" max="17" width="47" customWidth="1"/>
    <col min="18" max="18" width="14" customWidth="1"/>
    <col min="19" max="19" width="11.54296875" customWidth="1"/>
    <col min="20" max="20" width="14" customWidth="1"/>
    <col min="21" max="21" width="11.453125" customWidth="1"/>
    <col min="22" max="22" width="14.36328125" style="62" customWidth="1"/>
    <col min="23" max="23" width="30.6328125" style="62" customWidth="1"/>
    <col min="24" max="24" width="0.6328125" style="62" customWidth="1"/>
    <col min="25" max="25" width="0.90625" customWidth="1"/>
    <col min="26" max="26" width="14" customWidth="1"/>
    <col min="27" max="27" width="0.81640625" customWidth="1"/>
    <col min="28" max="29" width="12.6328125" customWidth="1"/>
    <col min="30" max="30" width="12.90625" customWidth="1"/>
    <col min="31" max="31" width="16.81640625" customWidth="1"/>
    <col min="32" max="32" width="17" customWidth="1"/>
    <col min="33" max="33" width="15.90625" customWidth="1"/>
    <col min="34" max="34" width="16.36328125" customWidth="1"/>
    <col min="35" max="35" width="0.90625" customWidth="1"/>
    <col min="36" max="36" width="16.54296875" customWidth="1"/>
    <col min="37" max="37" width="0.90625" customWidth="1"/>
    <col min="38" max="41" width="11.54296875" hidden="1" customWidth="1"/>
    <col min="42" max="42" width="11.54296875" customWidth="1"/>
  </cols>
  <sheetData>
    <row r="1" spans="2:42" ht="31.5" customHeight="1" x14ac:dyDescent="0.35">
      <c r="B1" t="s">
        <v>137</v>
      </c>
      <c r="U1" s="71"/>
      <c r="AD1" s="51"/>
      <c r="AE1" s="51"/>
      <c r="AF1" s="51"/>
      <c r="AG1" s="51"/>
      <c r="AH1" s="51"/>
    </row>
    <row r="2" spans="2:42" ht="89.4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159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123" t="s">
        <v>4</v>
      </c>
      <c r="S2" s="123"/>
      <c r="T2" s="123" t="s">
        <v>257</v>
      </c>
      <c r="U2" s="123"/>
      <c r="V2" s="63"/>
      <c r="W2" s="14" t="s">
        <v>269</v>
      </c>
      <c r="X2" s="14"/>
      <c r="Y2" s="14"/>
      <c r="Z2" s="14" t="s">
        <v>264</v>
      </c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2" ht="15.5" x14ac:dyDescent="0.35">
      <c r="B3" t="str">
        <f>CONCATENATE("CALCULO_EDIF!","C",C3,":","E",D3)</f>
        <v>CALCULO_EDIF!C1:E24</v>
      </c>
      <c r="C3">
        <f>IF(E3=1,1,(E3*25-1))</f>
        <v>1</v>
      </c>
      <c r="D3">
        <f>IF(E3=1,24,C3+24)</f>
        <v>24</v>
      </c>
      <c r="E3" s="38">
        <v>1</v>
      </c>
      <c r="F3" t="str">
        <f>CONCATENATE("CALCULO_EDIF!","C",C3,":","C",D3)</f>
        <v>CALCULO_EDIF!C1:C24</v>
      </c>
      <c r="G3" s="36"/>
      <c r="H3" s="3" t="s">
        <v>33</v>
      </c>
      <c r="I3" s="2" t="s">
        <v>303</v>
      </c>
      <c r="J3" s="96" t="s">
        <v>389</v>
      </c>
      <c r="K3" s="2"/>
      <c r="L3" s="75">
        <v>1000</v>
      </c>
      <c r="M3" s="4"/>
      <c r="N3" s="75"/>
      <c r="O3" s="78">
        <v>1600</v>
      </c>
      <c r="P3" s="52">
        <f t="shared" ref="P3:P16" si="0">IF(AND(ISBLANK(L3)*ISBLANK(N3)),"-",IF(AND(NOT(ISBLANK(L3))*NOT(ISBLANK(N3))),"Error",IF(ISBLANK(L3),N3,L3*O3)))</f>
        <v>1600000</v>
      </c>
      <c r="Q3" s="86" t="s">
        <v>189</v>
      </c>
      <c r="R3" s="33">
        <f ca="1">IF(Q3="Otro",$B$1,VLOOKUP(Q3,INDIRECT(B3),2,FALSE))</f>
        <v>0.05</v>
      </c>
      <c r="S3" s="83">
        <v>0.1</v>
      </c>
      <c r="T3" s="33">
        <f ca="1">IF(Q3="Otro",$B$1,VLOOKUP(Q3, INDIRECT(B3),3,FALSE))</f>
        <v>0</v>
      </c>
      <c r="U3" s="83">
        <v>0.9</v>
      </c>
      <c r="V3" s="61" t="str">
        <f t="shared" ref="V3:V10" si="1">IF(S3+U3&gt;100%,"Error, suma &gt; 100%"," ")</f>
        <v xml:space="preserve"> </v>
      </c>
      <c r="W3" s="88" t="s">
        <v>271</v>
      </c>
      <c r="X3" s="61"/>
      <c r="Z3" s="92">
        <v>0.02</v>
      </c>
      <c r="AB3" s="7">
        <f t="shared" ref="AB3:AB10" ca="1" si="2">IF(R3="Valor:",P3*S3,P3*R3)</f>
        <v>80000</v>
      </c>
      <c r="AC3" s="7">
        <f t="shared" ref="AC3:AC10" ca="1" si="3">IF(T3="Valor:",P3*U3,P3*T3)</f>
        <v>0</v>
      </c>
      <c r="AD3" s="7">
        <f t="shared" ref="AD3:AD10" ca="1" si="4">P3-AC3</f>
        <v>1600000</v>
      </c>
      <c r="AE3" s="7">
        <f t="shared" ref="AE3:AE10" si="5">P3*Z3</f>
        <v>32000</v>
      </c>
      <c r="AF3" s="7">
        <f t="shared" ref="AF3:AF10" si="6">P3-AE3</f>
        <v>1568000</v>
      </c>
      <c r="AG3" s="68">
        <f t="shared" ref="AG3" ca="1" si="7">IF(AB3=AE3,AE3,IF(AB3&gt;AE3,AE3,AB3))</f>
        <v>32000</v>
      </c>
      <c r="AH3" s="68">
        <f t="shared" ref="AH3:AH10" ca="1" si="8">IF(Z3=0,AE3,IF(AB3=AE3,AE3,IF(AB3&gt;AE3,AE3,IF((AB3/AE3+AN3/AE3)&gt;1,AB3,AO3))))</f>
        <v>32000</v>
      </c>
      <c r="AJ3" s="124">
        <f ca="1">IF(SUM(AH3:AH10)=0,0%,SUM(AG3:AG10)/SUM(AH3:AH10))</f>
        <v>1</v>
      </c>
      <c r="AL3" s="51">
        <f t="shared" ref="AL3:AL10" si="9">AE3</f>
        <v>32000</v>
      </c>
      <c r="AM3" s="69">
        <f t="shared" ref="AM3:AM10" ca="1" si="10">IF(T3="Valor:",U3*Z3,T3*Z3)</f>
        <v>0</v>
      </c>
      <c r="AN3" s="70">
        <f t="shared" ref="AN3:AN10" ca="1" si="11">P3*AM3</f>
        <v>0</v>
      </c>
      <c r="AO3" s="70">
        <f t="shared" ref="AO3:AO9" ca="1" si="12">AL3-AN3</f>
        <v>32000</v>
      </c>
    </row>
    <row r="4" spans="2:42" ht="15.5" x14ac:dyDescent="0.35">
      <c r="B4" t="str">
        <f t="shared" ref="B4:B16" si="13">CONCATENATE("CALCULO_EDIF!","C",C4,":","E",D4)</f>
        <v>CALCULO_EDIF!C25:E49</v>
      </c>
      <c r="C4">
        <f>IF(E4=1,1,(E4-1)*25)</f>
        <v>25</v>
      </c>
      <c r="D4">
        <f t="shared" ref="D4" si="14">IF(E4=1,24,C4+24)</f>
        <v>49</v>
      </c>
      <c r="E4" s="38">
        <v>2</v>
      </c>
      <c r="F4" t="str">
        <f t="shared" ref="F4:F10" si="15">CONCATENATE("CALCULO_EDIF!","C",C4,":","C",D4)</f>
        <v>CALCULO_EDIF!C25:C49</v>
      </c>
      <c r="G4" s="36"/>
      <c r="H4" s="3"/>
      <c r="I4" s="2" t="s">
        <v>390</v>
      </c>
      <c r="J4" s="96" t="s">
        <v>389</v>
      </c>
      <c r="K4" s="2"/>
      <c r="L4" s="75"/>
      <c r="M4" s="4"/>
      <c r="N4" s="75">
        <v>0</v>
      </c>
      <c r="O4" s="78">
        <v>2400</v>
      </c>
      <c r="P4" s="52">
        <f t="shared" si="0"/>
        <v>0</v>
      </c>
      <c r="Q4" s="86" t="s">
        <v>252</v>
      </c>
      <c r="R4" s="33">
        <f t="shared" ref="R4:R10" ca="1" si="16">IF(Q4="Otro",$B$1,VLOOKUP(Q4, INDIRECT(B4),2,FALSE))</f>
        <v>0</v>
      </c>
      <c r="S4" s="83">
        <v>0.2</v>
      </c>
      <c r="T4" s="33">
        <f t="shared" ref="T4:T16" ca="1" si="17">IF(Q4="Otro",$B$1,VLOOKUP(Q4, INDIRECT(B4),3,FALSE))</f>
        <v>0</v>
      </c>
      <c r="U4" s="83">
        <v>0</v>
      </c>
      <c r="V4" s="61" t="str">
        <f t="shared" si="1"/>
        <v xml:space="preserve"> </v>
      </c>
      <c r="W4" s="88" t="s">
        <v>271</v>
      </c>
      <c r="X4" s="61"/>
      <c r="Z4" s="92">
        <v>0.2</v>
      </c>
      <c r="AB4" s="7">
        <f t="shared" ca="1" si="2"/>
        <v>0</v>
      </c>
      <c r="AC4" s="7">
        <f t="shared" ca="1" si="3"/>
        <v>0</v>
      </c>
      <c r="AD4" s="7">
        <f t="shared" ca="1" si="4"/>
        <v>0</v>
      </c>
      <c r="AE4" s="7">
        <f t="shared" si="5"/>
        <v>0</v>
      </c>
      <c r="AF4" s="7">
        <f t="shared" si="6"/>
        <v>0</v>
      </c>
      <c r="AG4" s="68">
        <f t="shared" ref="AG4:AG16" ca="1" si="18">IF(AB4=AE4,AE4,IF(AB4&gt;AE4,AE4,AB4))</f>
        <v>0</v>
      </c>
      <c r="AH4" s="68">
        <f t="shared" ca="1" si="8"/>
        <v>0</v>
      </c>
      <c r="AJ4" s="124"/>
      <c r="AL4" s="51">
        <f t="shared" si="9"/>
        <v>0</v>
      </c>
      <c r="AM4" s="69">
        <f t="shared" ca="1" si="10"/>
        <v>0</v>
      </c>
      <c r="AN4" s="70">
        <f t="shared" ca="1" si="11"/>
        <v>0</v>
      </c>
      <c r="AO4" s="70">
        <f t="shared" ca="1" si="12"/>
        <v>0</v>
      </c>
    </row>
    <row r="5" spans="2:42" ht="15.5" x14ac:dyDescent="0.35">
      <c r="B5" t="str">
        <f t="shared" ref="B5" si="19">CONCATENATE("CALCULO_EDIF!","C",C5,":","E",D5)</f>
        <v>CALCULO_EDIF!C50:E74</v>
      </c>
      <c r="C5">
        <f>IF(E5=1,1,(E5-1)*25)</f>
        <v>50</v>
      </c>
      <c r="D5">
        <f t="shared" ref="D5" si="20">IF(E5=1,24,C5+24)</f>
        <v>74</v>
      </c>
      <c r="E5" s="38">
        <v>3</v>
      </c>
      <c r="F5" t="str">
        <f t="shared" ref="F5" si="21">CONCATENATE("CALCULO_EDIF!","C",C5,":","C",D5)</f>
        <v>CALCULO_EDIF!C50:C74</v>
      </c>
      <c r="G5" s="36"/>
      <c r="H5" s="3"/>
      <c r="I5" s="2" t="s">
        <v>391</v>
      </c>
      <c r="J5" s="96" t="s">
        <v>389</v>
      </c>
      <c r="K5" s="2"/>
      <c r="L5" s="75"/>
      <c r="M5" s="4"/>
      <c r="N5" s="75">
        <v>0</v>
      </c>
      <c r="O5" s="78">
        <v>1800</v>
      </c>
      <c r="P5" s="52">
        <f t="shared" ref="P5" si="22">IF(AND(ISBLANK(L5)*ISBLANK(N5)),"-",IF(AND(NOT(ISBLANK(L5))*NOT(ISBLANK(N5))),"Error",IF(ISBLANK(L5),N5,L5*O5)))</f>
        <v>0</v>
      </c>
      <c r="Q5" s="86" t="s">
        <v>252</v>
      </c>
      <c r="R5" s="33">
        <f t="shared" ref="R5" ca="1" si="23">IF(Q5="Otro",$B$1,VLOOKUP(Q5, INDIRECT(B5),2,FALSE))</f>
        <v>0</v>
      </c>
      <c r="S5" s="83">
        <v>0.2</v>
      </c>
      <c r="T5" s="33">
        <f t="shared" ref="T5" ca="1" si="24">IF(Q5="Otro",$B$1,VLOOKUP(Q5, INDIRECT(B5),3,FALSE))</f>
        <v>0</v>
      </c>
      <c r="U5" s="83">
        <v>0</v>
      </c>
      <c r="V5" s="61" t="str">
        <f t="shared" ref="V5" si="25"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" ca="1" si="26">IF(R5="Valor:",P5*S5,P5*R5)</f>
        <v>0</v>
      </c>
      <c r="AC5" s="7">
        <f t="shared" ref="AC5" ca="1" si="27">IF(T5="Valor:",P5*U5,P5*T5)</f>
        <v>0</v>
      </c>
      <c r="AD5" s="7">
        <f t="shared" ref="AD5" ca="1" si="28">P5-AC5</f>
        <v>0</v>
      </c>
      <c r="AE5" s="7">
        <f t="shared" ref="AE5" si="29">P5*Z5</f>
        <v>0</v>
      </c>
      <c r="AF5" s="7">
        <f t="shared" ref="AF5" si="30">P5-AE5</f>
        <v>0</v>
      </c>
      <c r="AG5" s="68">
        <f t="shared" ref="AG5" ca="1" si="31">IF(AB5=AE5,AE5,IF(AB5&gt;AE5,AE5,AB5))</f>
        <v>0</v>
      </c>
      <c r="AH5" s="68">
        <f t="shared" ref="AH5" ca="1" si="32">IF(Z5=0,AE5,IF(AB5=AE5,AE5,IF(AB5&gt;AE5,AE5,IF((AB5/AE5+AN5/AE5)&gt;1,AB5,AO5))))</f>
        <v>0</v>
      </c>
      <c r="AJ5" s="124"/>
      <c r="AL5" s="51">
        <f t="shared" ref="AL5" si="33">AE5</f>
        <v>0</v>
      </c>
      <c r="AM5" s="69">
        <f t="shared" ref="AM5" ca="1" si="34">IF(T5="Valor:",U5*Z5,T5*Z5)</f>
        <v>0</v>
      </c>
      <c r="AN5" s="70">
        <f t="shared" ref="AN5" ca="1" si="35">P5*AM5</f>
        <v>0</v>
      </c>
      <c r="AO5" s="70">
        <f t="shared" ref="AO5" ca="1" si="36">AL5-AN5</f>
        <v>0</v>
      </c>
    </row>
    <row r="6" spans="2:42" ht="15.5" x14ac:dyDescent="0.35">
      <c r="B6" t="str">
        <f t="shared" si="13"/>
        <v>CALCULO_EDIF!C75:E99</v>
      </c>
      <c r="C6">
        <f t="shared" ref="C6:C10" si="37">IF(E6=1,1,(E6-1)*25)</f>
        <v>75</v>
      </c>
      <c r="D6">
        <f t="shared" ref="D6:D113" si="38">IF(E6=1,24,C6+24)</f>
        <v>99</v>
      </c>
      <c r="E6" s="38">
        <v>4</v>
      </c>
      <c r="F6" t="str">
        <f t="shared" si="15"/>
        <v>CALCULO_EDIF!C75:C99</v>
      </c>
      <c r="G6" s="36"/>
      <c r="H6" s="3"/>
      <c r="I6" s="2" t="s">
        <v>274</v>
      </c>
      <c r="J6" s="96" t="s">
        <v>389</v>
      </c>
      <c r="K6" s="2"/>
      <c r="L6" s="75"/>
      <c r="M6" s="4"/>
      <c r="N6" s="75">
        <v>0</v>
      </c>
      <c r="O6" s="78">
        <v>1000</v>
      </c>
      <c r="P6" s="52">
        <f t="shared" si="0"/>
        <v>0</v>
      </c>
      <c r="Q6" s="86" t="s">
        <v>252</v>
      </c>
      <c r="R6" s="33">
        <f t="shared" ca="1" si="16"/>
        <v>0</v>
      </c>
      <c r="S6" s="83">
        <v>0.1</v>
      </c>
      <c r="T6" s="33">
        <f t="shared" ca="1" si="17"/>
        <v>0</v>
      </c>
      <c r="U6" s="83">
        <v>0.9</v>
      </c>
      <c r="V6" s="61" t="str">
        <f t="shared" si="1"/>
        <v xml:space="preserve"> </v>
      </c>
      <c r="W6" s="88" t="s">
        <v>271</v>
      </c>
      <c r="X6" s="61"/>
      <c r="Z6" s="92">
        <v>1</v>
      </c>
      <c r="AB6" s="7">
        <f t="shared" ca="1" si="2"/>
        <v>0</v>
      </c>
      <c r="AC6" s="7">
        <f t="shared" ca="1" si="3"/>
        <v>0</v>
      </c>
      <c r="AD6" s="7">
        <f t="shared" ca="1" si="4"/>
        <v>0</v>
      </c>
      <c r="AE6" s="7">
        <f t="shared" si="5"/>
        <v>0</v>
      </c>
      <c r="AF6" s="7">
        <f t="shared" si="6"/>
        <v>0</v>
      </c>
      <c r="AG6" s="68">
        <f t="shared" ca="1" si="18"/>
        <v>0</v>
      </c>
      <c r="AH6" s="68">
        <f t="shared" ca="1" si="8"/>
        <v>0</v>
      </c>
      <c r="AJ6" s="124"/>
      <c r="AL6" s="51">
        <f t="shared" si="9"/>
        <v>0</v>
      </c>
      <c r="AM6" s="69">
        <f t="shared" ca="1" si="10"/>
        <v>0</v>
      </c>
      <c r="AN6" s="70">
        <f t="shared" ca="1" si="11"/>
        <v>0</v>
      </c>
      <c r="AO6" s="70">
        <f t="shared" ca="1" si="12"/>
        <v>0</v>
      </c>
    </row>
    <row r="7" spans="2:42" ht="15.5" x14ac:dyDescent="0.35">
      <c r="B7" t="str">
        <f t="shared" si="13"/>
        <v>CALCULO_EDIF!C100:E124</v>
      </c>
      <c r="C7">
        <f t="shared" si="37"/>
        <v>100</v>
      </c>
      <c r="D7">
        <f t="shared" ref="D7:D9" si="39">IF(E7=1,24,C7+24)</f>
        <v>124</v>
      </c>
      <c r="E7" s="38">
        <v>5</v>
      </c>
      <c r="F7" t="str">
        <f t="shared" si="15"/>
        <v>CALCULO_EDIF!C100:C124</v>
      </c>
      <c r="G7" s="36"/>
      <c r="H7" s="3"/>
      <c r="I7" s="2" t="s">
        <v>275</v>
      </c>
      <c r="J7" s="96" t="s">
        <v>389</v>
      </c>
      <c r="K7" s="2"/>
      <c r="L7" s="75"/>
      <c r="M7" s="4"/>
      <c r="N7" s="75">
        <v>0</v>
      </c>
      <c r="O7" s="78">
        <v>1000</v>
      </c>
      <c r="P7" s="52">
        <f t="shared" si="0"/>
        <v>0</v>
      </c>
      <c r="Q7" s="86" t="s">
        <v>252</v>
      </c>
      <c r="R7" s="33">
        <f t="shared" ca="1" si="16"/>
        <v>0</v>
      </c>
      <c r="S7" s="84">
        <v>0</v>
      </c>
      <c r="T7" s="33">
        <f t="shared" ca="1" si="17"/>
        <v>0</v>
      </c>
      <c r="U7" s="83">
        <v>1</v>
      </c>
      <c r="V7" s="61" t="str">
        <f t="shared" si="1"/>
        <v xml:space="preserve"> </v>
      </c>
      <c r="W7" s="88" t="s">
        <v>271</v>
      </c>
      <c r="X7" s="61"/>
      <c r="Z7" s="92">
        <v>1</v>
      </c>
      <c r="AB7" s="7">
        <f t="shared" ca="1" si="2"/>
        <v>0</v>
      </c>
      <c r="AC7" s="7">
        <f t="shared" ca="1" si="3"/>
        <v>0</v>
      </c>
      <c r="AD7" s="7">
        <f t="shared" ca="1" si="4"/>
        <v>0</v>
      </c>
      <c r="AE7" s="7">
        <f t="shared" si="5"/>
        <v>0</v>
      </c>
      <c r="AF7" s="7">
        <f t="shared" si="6"/>
        <v>0</v>
      </c>
      <c r="AG7" s="68">
        <f t="shared" ca="1" si="18"/>
        <v>0</v>
      </c>
      <c r="AH7" s="68">
        <f t="shared" ca="1" si="8"/>
        <v>0</v>
      </c>
      <c r="AJ7" s="124"/>
      <c r="AL7" s="51">
        <f t="shared" si="9"/>
        <v>0</v>
      </c>
      <c r="AM7" s="69">
        <f t="shared" ca="1" si="10"/>
        <v>0</v>
      </c>
      <c r="AN7" s="70">
        <f t="shared" ca="1" si="11"/>
        <v>0</v>
      </c>
      <c r="AO7" s="70">
        <f t="shared" ca="1" si="12"/>
        <v>0</v>
      </c>
    </row>
    <row r="8" spans="2:42" ht="15.5" x14ac:dyDescent="0.35">
      <c r="B8" t="str">
        <f t="shared" si="13"/>
        <v>CALCULO_EDIF!C125:E149</v>
      </c>
      <c r="C8">
        <f t="shared" si="37"/>
        <v>125</v>
      </c>
      <c r="D8">
        <f t="shared" si="39"/>
        <v>149</v>
      </c>
      <c r="E8" s="38">
        <v>6</v>
      </c>
      <c r="F8" t="str">
        <f t="shared" ref="F8" si="40">CONCATENATE("CALCULO_EDIF!","C",C8,":","C",D8)</f>
        <v>CALCULO_EDIF!C125:C149</v>
      </c>
      <c r="G8" s="36"/>
      <c r="H8" s="3"/>
      <c r="I8" s="2" t="s">
        <v>276</v>
      </c>
      <c r="J8" s="96" t="s">
        <v>389</v>
      </c>
      <c r="K8" s="2"/>
      <c r="L8" s="75"/>
      <c r="M8" s="4"/>
      <c r="N8" s="75">
        <v>0</v>
      </c>
      <c r="O8" s="78">
        <v>1000</v>
      </c>
      <c r="P8" s="52">
        <f t="shared" ref="P8" si="41">IF(AND(ISBLANK(L8)*ISBLANK(N8)),"-",IF(AND(NOT(ISBLANK(L8))*NOT(ISBLANK(N8))),"Error",IF(ISBLANK(L8),N8,L8*O8)))</f>
        <v>0</v>
      </c>
      <c r="Q8" s="86" t="s">
        <v>252</v>
      </c>
      <c r="R8" s="33">
        <f t="shared" ref="R8" ca="1" si="42">IF(Q8="Otro",$B$1,VLOOKUP(Q8, INDIRECT(B8),2,FALSE))</f>
        <v>0</v>
      </c>
      <c r="S8" s="83">
        <v>0.1</v>
      </c>
      <c r="T8" s="33">
        <f t="shared" ref="T8" ca="1" si="43">IF(Q8="Otro",$B$1,VLOOKUP(Q8, INDIRECT(B8),3,FALSE))</f>
        <v>0</v>
      </c>
      <c r="U8" s="83">
        <v>0.1</v>
      </c>
      <c r="V8" s="61" t="str">
        <f t="shared" ref="V8" si="44"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ref="AB8" ca="1" si="45">IF(R8="Valor:",P8*S8,P8*R8)</f>
        <v>0</v>
      </c>
      <c r="AC8" s="7">
        <f t="shared" ref="AC8" ca="1" si="46">IF(T8="Valor:",P8*U8,P8*T8)</f>
        <v>0</v>
      </c>
      <c r="AD8" s="7">
        <f t="shared" ref="AD8" ca="1" si="47">P8-AC8</f>
        <v>0</v>
      </c>
      <c r="AE8" s="7">
        <f t="shared" ref="AE8" si="48">P8*Z8</f>
        <v>0</v>
      </c>
      <c r="AF8" s="7">
        <f t="shared" ref="AF8" si="49">P8-AE8</f>
        <v>0</v>
      </c>
      <c r="AG8" s="68">
        <f t="shared" ref="AG8" ca="1" si="50">IF(AB8=AE8,AE8,IF(AB8&gt;AE8,AE8,AB8))</f>
        <v>0</v>
      </c>
      <c r="AH8" s="68">
        <f t="shared" ref="AH8" ca="1" si="51">IF(Z8=0,AE8,IF(AB8=AE8,AE8,IF(AB8&gt;AE8,AE8,IF((AB8/AE8+AN8/AE8)&gt;1,AB8,AO8))))</f>
        <v>0</v>
      </c>
      <c r="AJ8" s="124"/>
      <c r="AL8" s="51">
        <f t="shared" ref="AL8" si="52">AE8</f>
        <v>0</v>
      </c>
      <c r="AM8" s="69">
        <f t="shared" ref="AM8" ca="1" si="53">IF(T8="Valor:",U8*Z8,T8*Z8)</f>
        <v>0</v>
      </c>
      <c r="AN8" s="70">
        <f t="shared" ref="AN8" ca="1" si="54">P8*AM8</f>
        <v>0</v>
      </c>
      <c r="AO8" s="70">
        <f t="shared" ca="1" si="12"/>
        <v>0</v>
      </c>
    </row>
    <row r="9" spans="2:42" ht="15.5" x14ac:dyDescent="0.35">
      <c r="B9" t="str">
        <f t="shared" si="13"/>
        <v>CALCULO_EDIF!C150:E174</v>
      </c>
      <c r="C9">
        <f t="shared" si="37"/>
        <v>150</v>
      </c>
      <c r="D9">
        <f t="shared" si="39"/>
        <v>174</v>
      </c>
      <c r="E9" s="38">
        <v>7</v>
      </c>
      <c r="F9" t="str">
        <f t="shared" si="15"/>
        <v>CALCULO_EDIF!C150:C174</v>
      </c>
      <c r="G9" s="36"/>
      <c r="H9" s="2"/>
      <c r="I9" s="2" t="s">
        <v>72</v>
      </c>
      <c r="J9" s="96" t="s">
        <v>389</v>
      </c>
      <c r="K9" s="2"/>
      <c r="L9" s="75"/>
      <c r="M9" s="4"/>
      <c r="N9" s="75">
        <v>0</v>
      </c>
      <c r="O9" s="78">
        <v>7800</v>
      </c>
      <c r="P9" s="52">
        <f t="shared" si="0"/>
        <v>0</v>
      </c>
      <c r="Q9" s="86" t="s">
        <v>200</v>
      </c>
      <c r="R9" s="33">
        <f t="shared" ca="1" si="16"/>
        <v>0.6</v>
      </c>
      <c r="S9" s="83">
        <v>0.05</v>
      </c>
      <c r="T9" s="33">
        <f t="shared" ca="1" si="17"/>
        <v>0</v>
      </c>
      <c r="U9" s="83">
        <v>0.05</v>
      </c>
      <c r="V9" s="61" t="str">
        <f t="shared" si="1"/>
        <v xml:space="preserve"> </v>
      </c>
      <c r="W9" s="88" t="s">
        <v>271</v>
      </c>
      <c r="X9" s="61"/>
      <c r="Z9" s="92">
        <v>1</v>
      </c>
      <c r="AB9" s="7">
        <f t="shared" ca="1" si="2"/>
        <v>0</v>
      </c>
      <c r="AC9" s="7">
        <f t="shared" ca="1" si="3"/>
        <v>0</v>
      </c>
      <c r="AD9" s="7">
        <f t="shared" ca="1" si="4"/>
        <v>0</v>
      </c>
      <c r="AE9" s="7">
        <f t="shared" si="5"/>
        <v>0</v>
      </c>
      <c r="AF9" s="7">
        <f t="shared" si="6"/>
        <v>0</v>
      </c>
      <c r="AG9" s="68">
        <f t="shared" ca="1" si="18"/>
        <v>0</v>
      </c>
      <c r="AH9" s="68">
        <f t="shared" ca="1" si="8"/>
        <v>0</v>
      </c>
      <c r="AJ9" s="124"/>
      <c r="AL9" s="51">
        <f t="shared" si="9"/>
        <v>0</v>
      </c>
      <c r="AM9" s="69">
        <f t="shared" ca="1" si="10"/>
        <v>0</v>
      </c>
      <c r="AN9" s="70">
        <f t="shared" ca="1" si="11"/>
        <v>0</v>
      </c>
      <c r="AO9" s="70">
        <f t="shared" ca="1" si="12"/>
        <v>0</v>
      </c>
    </row>
    <row r="10" spans="2:42" ht="15.5" x14ac:dyDescent="0.35">
      <c r="B10" t="str">
        <f t="shared" si="13"/>
        <v>CALCULO_EDIF!C175:E199</v>
      </c>
      <c r="C10">
        <f t="shared" si="37"/>
        <v>175</v>
      </c>
      <c r="D10">
        <f t="shared" si="38"/>
        <v>199</v>
      </c>
      <c r="E10" s="38">
        <v>8</v>
      </c>
      <c r="F10" t="str">
        <f t="shared" si="15"/>
        <v>CALCULO_EDIF!C175:C199</v>
      </c>
      <c r="G10" s="36"/>
      <c r="H10" s="2"/>
      <c r="I10" s="2" t="s">
        <v>27</v>
      </c>
      <c r="J10" s="96" t="s">
        <v>389</v>
      </c>
      <c r="K10" s="2"/>
      <c r="L10" s="75"/>
      <c r="M10" s="4"/>
      <c r="N10" s="75">
        <v>0</v>
      </c>
      <c r="O10" s="78">
        <v>1000</v>
      </c>
      <c r="P10" s="52">
        <f t="shared" si="0"/>
        <v>0</v>
      </c>
      <c r="Q10" s="86" t="s">
        <v>252</v>
      </c>
      <c r="R10" s="33">
        <f t="shared" ca="1" si="16"/>
        <v>0</v>
      </c>
      <c r="S10" s="83">
        <v>0</v>
      </c>
      <c r="T10" s="33">
        <f t="shared" ca="1" si="17"/>
        <v>0</v>
      </c>
      <c r="U10" s="83">
        <v>0</v>
      </c>
      <c r="V10" s="61" t="str">
        <f t="shared" si="1"/>
        <v xml:space="preserve"> </v>
      </c>
      <c r="W10" s="88" t="s">
        <v>271</v>
      </c>
      <c r="X10" s="61"/>
      <c r="Z10" s="92">
        <v>1</v>
      </c>
      <c r="AB10" s="7">
        <f t="shared" ca="1" si="2"/>
        <v>0</v>
      </c>
      <c r="AC10" s="7">
        <f t="shared" ca="1" si="3"/>
        <v>0</v>
      </c>
      <c r="AD10" s="7">
        <f t="shared" ca="1" si="4"/>
        <v>0</v>
      </c>
      <c r="AE10" s="7">
        <f t="shared" si="5"/>
        <v>0</v>
      </c>
      <c r="AF10" s="7">
        <f t="shared" si="6"/>
        <v>0</v>
      </c>
      <c r="AG10" s="68">
        <f t="shared" ca="1" si="18"/>
        <v>0</v>
      </c>
      <c r="AH10" s="68">
        <f t="shared" ca="1" si="8"/>
        <v>0</v>
      </c>
      <c r="AJ10" s="124"/>
      <c r="AL10" s="51">
        <f t="shared" si="9"/>
        <v>0</v>
      </c>
      <c r="AM10" s="69">
        <f t="shared" ca="1" si="10"/>
        <v>0</v>
      </c>
      <c r="AN10" s="70">
        <f t="shared" ca="1" si="11"/>
        <v>0</v>
      </c>
      <c r="AO10" s="70">
        <f t="shared" ref="AO10:AO107" ca="1" si="55">AL10-AN10</f>
        <v>0</v>
      </c>
    </row>
    <row r="11" spans="2:42" s="23" customFormat="1" ht="5.25" customHeight="1" x14ac:dyDescent="0.35">
      <c r="B11"/>
      <c r="C11"/>
      <c r="D11"/>
      <c r="E11" s="39"/>
      <c r="F11"/>
      <c r="G11" s="36"/>
      <c r="N11" s="76"/>
      <c r="O11" s="82"/>
      <c r="P11" s="45"/>
      <c r="Q11" s="76"/>
      <c r="R11" s="34"/>
      <c r="S11" s="85"/>
      <c r="T11" s="35"/>
      <c r="U11" s="85"/>
      <c r="V11" s="35"/>
      <c r="W11" s="85"/>
      <c r="X11" s="35"/>
      <c r="Y11" s="35"/>
      <c r="Z11" s="8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2:42" x14ac:dyDescent="0.35">
      <c r="B12" t="str">
        <f t="shared" si="13"/>
        <v>CALCULO_EDIF!C200:E224</v>
      </c>
      <c r="C12">
        <f t="shared" ref="C12" si="56">IF(E12=1,1,(E12-1)*25)</f>
        <v>200</v>
      </c>
      <c r="D12">
        <f t="shared" si="38"/>
        <v>224</v>
      </c>
      <c r="E12" s="38">
        <v>9</v>
      </c>
      <c r="F12" t="str">
        <f>CONCATENATE("CALCULO_EDIF!","C",C12,":","C",D12)</f>
        <v>CALCULO_EDIF!C200:C224</v>
      </c>
      <c r="H12" s="3" t="s">
        <v>304</v>
      </c>
      <c r="I12" s="2" t="s">
        <v>305</v>
      </c>
      <c r="J12" s="96" t="s">
        <v>389</v>
      </c>
      <c r="K12" s="2"/>
      <c r="L12" s="75"/>
      <c r="M12" s="4"/>
      <c r="N12" s="75">
        <v>200</v>
      </c>
      <c r="O12" s="78">
        <v>2000</v>
      </c>
      <c r="P12" s="52">
        <f t="shared" si="0"/>
        <v>200</v>
      </c>
      <c r="Q12" s="86" t="s">
        <v>252</v>
      </c>
      <c r="R12" s="33">
        <f t="shared" ref="R12:R16" ca="1" si="57">IF(Q12="Otro",$B$1,VLOOKUP(Q12, INDIRECT(B12),2,FALSE))</f>
        <v>0</v>
      </c>
      <c r="S12" s="83">
        <v>0</v>
      </c>
      <c r="T12" s="33">
        <f t="shared" ca="1" si="17"/>
        <v>0</v>
      </c>
      <c r="U12" s="83">
        <v>1</v>
      </c>
      <c r="V12" s="61" t="str">
        <f t="shared" ref="V12:V16" si="58">IF(S12+U12&gt;100%,"Error, suma &gt; 100%"," ")</f>
        <v xml:space="preserve"> </v>
      </c>
      <c r="W12" s="88" t="s">
        <v>271</v>
      </c>
      <c r="X12" s="61"/>
      <c r="Z12" s="92">
        <v>1</v>
      </c>
      <c r="AB12" s="7">
        <f t="shared" ref="AB12:AB16" ca="1" si="59">IF(R12="Valor:",P12*S12,P12*R12)</f>
        <v>0</v>
      </c>
      <c r="AC12" s="7">
        <f t="shared" ref="AC12:AC16" ca="1" si="60">IF(T12="Valor:",P12*U12,P12*T12)</f>
        <v>0</v>
      </c>
      <c r="AD12" s="7">
        <f t="shared" ref="AD12:AD16" ca="1" si="61">P12-AC12</f>
        <v>200</v>
      </c>
      <c r="AE12" s="7">
        <f t="shared" ref="AE12:AE16" si="62">P12*Z12</f>
        <v>200</v>
      </c>
      <c r="AF12" s="7">
        <f t="shared" ref="AF12:AF16" si="63">P12-AE12</f>
        <v>0</v>
      </c>
      <c r="AG12" s="68">
        <f t="shared" ca="1" si="18"/>
        <v>0</v>
      </c>
      <c r="AH12" s="68">
        <f t="shared" ref="AH12:AH16" ca="1" si="64">IF(Z12=0,AE12,IF(AB12=AE12,AE12,IF(AB12&gt;AE12,AE12,IF((AB12/AE12+AN12/AE12)&gt;1,AB12,AO12))))</f>
        <v>200</v>
      </c>
      <c r="AJ12" s="124">
        <f ca="1">IF(SUM(AH12:AH16)=0,0%,SUM(AG12:AG16)/SUM(AH12:AH16))</f>
        <v>0</v>
      </c>
      <c r="AL12" s="51">
        <f t="shared" ref="AL12:AL23" si="65">AE12</f>
        <v>200</v>
      </c>
      <c r="AM12" s="69">
        <f t="shared" ref="AM12:AM23" ca="1" si="66">IF(T12="Valor:",U12*Z12,T12*Z12)</f>
        <v>0</v>
      </c>
      <c r="AN12" s="70">
        <f t="shared" ref="AN12:AN23" ca="1" si="67">P12*AM12</f>
        <v>0</v>
      </c>
      <c r="AO12" s="70">
        <f t="shared" ca="1" si="55"/>
        <v>200</v>
      </c>
    </row>
    <row r="13" spans="2:42" x14ac:dyDescent="0.35">
      <c r="B13" t="str">
        <f t="shared" si="13"/>
        <v>CALCULO_EDIF!C225:E249</v>
      </c>
      <c r="C13">
        <f t="shared" ref="C13:C16" si="68">IF(E13=1,1,(E13-1)*25)</f>
        <v>225</v>
      </c>
      <c r="D13">
        <f t="shared" si="38"/>
        <v>249</v>
      </c>
      <c r="E13" s="38">
        <v>10</v>
      </c>
      <c r="F13" t="str">
        <f t="shared" ref="F13:F16" si="69">CONCATENATE("CALCULO_EDIF!","C",C13,":","C",D13)</f>
        <v>CALCULO_EDIF!C225:C249</v>
      </c>
      <c r="H13" s="2"/>
      <c r="I13" s="2" t="s">
        <v>0</v>
      </c>
      <c r="J13" s="96" t="s">
        <v>389</v>
      </c>
      <c r="K13" s="2"/>
      <c r="L13" s="75"/>
      <c r="M13" s="4"/>
      <c r="N13" s="75">
        <v>0</v>
      </c>
      <c r="O13" s="78">
        <v>2100</v>
      </c>
      <c r="P13" s="52">
        <f t="shared" si="0"/>
        <v>0</v>
      </c>
      <c r="Q13" s="86" t="s">
        <v>252</v>
      </c>
      <c r="R13" s="33">
        <f t="shared" ca="1" si="57"/>
        <v>0</v>
      </c>
      <c r="S13" s="83">
        <v>0</v>
      </c>
      <c r="T13" s="33">
        <f t="shared" ca="1" si="17"/>
        <v>0</v>
      </c>
      <c r="U13" s="83">
        <v>1</v>
      </c>
      <c r="V13" s="61" t="str">
        <f t="shared" si="58"/>
        <v xml:space="preserve"> </v>
      </c>
      <c r="W13" s="88" t="s">
        <v>271</v>
      </c>
      <c r="X13" s="61"/>
      <c r="Z13" s="92">
        <v>1</v>
      </c>
      <c r="AB13" s="7">
        <f t="shared" ca="1" si="59"/>
        <v>0</v>
      </c>
      <c r="AC13" s="7">
        <f t="shared" ca="1" si="60"/>
        <v>0</v>
      </c>
      <c r="AD13" s="7">
        <f t="shared" ca="1" si="61"/>
        <v>0</v>
      </c>
      <c r="AE13" s="7">
        <f t="shared" si="62"/>
        <v>0</v>
      </c>
      <c r="AF13" s="7">
        <f t="shared" si="63"/>
        <v>0</v>
      </c>
      <c r="AG13" s="68">
        <f t="shared" ca="1" si="18"/>
        <v>0</v>
      </c>
      <c r="AH13" s="68">
        <f t="shared" ca="1" si="64"/>
        <v>0</v>
      </c>
      <c r="AJ13" s="124"/>
      <c r="AL13" s="51">
        <f t="shared" si="65"/>
        <v>0</v>
      </c>
      <c r="AM13" s="69">
        <f t="shared" ca="1" si="66"/>
        <v>0</v>
      </c>
      <c r="AN13" s="70">
        <f t="shared" ca="1" si="67"/>
        <v>0</v>
      </c>
      <c r="AO13" s="70">
        <f t="shared" ca="1" si="55"/>
        <v>0</v>
      </c>
    </row>
    <row r="14" spans="2:42" x14ac:dyDescent="0.35">
      <c r="B14" t="str">
        <f t="shared" si="13"/>
        <v>CALCULO_EDIF!C250:E274</v>
      </c>
      <c r="C14">
        <f t="shared" ref="C14:C15" si="70">IF(E14=1,1,(E14-1)*25)</f>
        <v>250</v>
      </c>
      <c r="D14">
        <f t="shared" ref="D14:D15" si="71">IF(E14=1,24,C14+24)</f>
        <v>274</v>
      </c>
      <c r="E14" s="38">
        <v>11</v>
      </c>
      <c r="F14" t="str">
        <f t="shared" ref="F14:F15" si="72">CONCATENATE("CALCULO_EDIF!","C",C14,":","C",D14)</f>
        <v>CALCULO_EDIF!C250:C274</v>
      </c>
      <c r="H14" s="2"/>
      <c r="I14" s="2" t="s">
        <v>79</v>
      </c>
      <c r="J14" s="96" t="s">
        <v>389</v>
      </c>
      <c r="K14" s="2"/>
      <c r="L14" s="75"/>
      <c r="M14" s="4"/>
      <c r="N14" s="75">
        <v>0</v>
      </c>
      <c r="O14" s="78">
        <v>2200</v>
      </c>
      <c r="P14" s="52">
        <f t="shared" si="0"/>
        <v>0</v>
      </c>
      <c r="Q14" s="86" t="s">
        <v>252</v>
      </c>
      <c r="R14" s="33">
        <f t="shared" ca="1" si="57"/>
        <v>0</v>
      </c>
      <c r="S14" s="83">
        <v>0</v>
      </c>
      <c r="T14" s="33">
        <f t="shared" ca="1" si="17"/>
        <v>0</v>
      </c>
      <c r="U14" s="83">
        <v>0.1</v>
      </c>
      <c r="V14" s="61" t="str">
        <f t="shared" si="58"/>
        <v xml:space="preserve"> </v>
      </c>
      <c r="W14" s="88" t="s">
        <v>271</v>
      </c>
      <c r="X14" s="61"/>
      <c r="Z14" s="92">
        <v>1</v>
      </c>
      <c r="AB14" s="7">
        <f t="shared" ca="1" si="59"/>
        <v>0</v>
      </c>
      <c r="AC14" s="7">
        <f t="shared" ca="1" si="60"/>
        <v>0</v>
      </c>
      <c r="AD14" s="7">
        <f t="shared" ca="1" si="61"/>
        <v>0</v>
      </c>
      <c r="AE14" s="7">
        <f t="shared" si="62"/>
        <v>0</v>
      </c>
      <c r="AF14" s="7">
        <f t="shared" si="63"/>
        <v>0</v>
      </c>
      <c r="AG14" s="68">
        <f t="shared" ca="1" si="18"/>
        <v>0</v>
      </c>
      <c r="AH14" s="68">
        <f t="shared" ca="1" si="64"/>
        <v>0</v>
      </c>
      <c r="AJ14" s="124"/>
      <c r="AL14" s="51">
        <f t="shared" si="65"/>
        <v>0</v>
      </c>
      <c r="AM14" s="69">
        <f t="shared" ca="1" si="66"/>
        <v>0</v>
      </c>
      <c r="AN14" s="70">
        <f t="shared" ca="1" si="67"/>
        <v>0</v>
      </c>
      <c r="AO14" s="70">
        <f t="shared" ca="1" si="55"/>
        <v>0</v>
      </c>
    </row>
    <row r="15" spans="2:42" x14ac:dyDescent="0.35">
      <c r="B15" t="str">
        <f t="shared" si="13"/>
        <v>CALCULO_EDIF!C275:E299</v>
      </c>
      <c r="C15">
        <f t="shared" si="70"/>
        <v>275</v>
      </c>
      <c r="D15">
        <f t="shared" si="71"/>
        <v>299</v>
      </c>
      <c r="E15" s="38">
        <v>12</v>
      </c>
      <c r="F15" t="str">
        <f t="shared" si="72"/>
        <v>CALCULO_EDIF!C275:C299</v>
      </c>
      <c r="H15" s="2"/>
      <c r="I15" s="2" t="s">
        <v>256</v>
      </c>
      <c r="J15" s="96" t="s">
        <v>389</v>
      </c>
      <c r="K15" s="2"/>
      <c r="L15" s="75"/>
      <c r="M15" s="4"/>
      <c r="N15" s="75">
        <v>0</v>
      </c>
      <c r="O15" s="78">
        <v>2500</v>
      </c>
      <c r="P15" s="52">
        <f t="shared" si="0"/>
        <v>0</v>
      </c>
      <c r="Q15" s="86" t="s">
        <v>252</v>
      </c>
      <c r="R15" s="33">
        <f t="shared" ca="1" si="57"/>
        <v>0</v>
      </c>
      <c r="S15" s="83">
        <v>0</v>
      </c>
      <c r="T15" s="33">
        <f t="shared" ca="1" si="17"/>
        <v>0</v>
      </c>
      <c r="U15" s="83">
        <v>0.1</v>
      </c>
      <c r="V15" s="61" t="str">
        <f t="shared" si="58"/>
        <v xml:space="preserve"> </v>
      </c>
      <c r="W15" s="88" t="s">
        <v>271</v>
      </c>
      <c r="X15" s="61"/>
      <c r="Z15" s="92">
        <v>1</v>
      </c>
      <c r="AB15" s="7">
        <f t="shared" ca="1" si="59"/>
        <v>0</v>
      </c>
      <c r="AC15" s="7">
        <f t="shared" ca="1" si="60"/>
        <v>0</v>
      </c>
      <c r="AD15" s="7">
        <f t="shared" ca="1" si="61"/>
        <v>0</v>
      </c>
      <c r="AE15" s="7">
        <f t="shared" si="62"/>
        <v>0</v>
      </c>
      <c r="AF15" s="7">
        <f t="shared" si="63"/>
        <v>0</v>
      </c>
      <c r="AG15" s="68">
        <f t="shared" ca="1" si="18"/>
        <v>0</v>
      </c>
      <c r="AH15" s="68">
        <f t="shared" ca="1" si="64"/>
        <v>0</v>
      </c>
      <c r="AJ15" s="124"/>
      <c r="AL15" s="51">
        <f t="shared" si="65"/>
        <v>0</v>
      </c>
      <c r="AM15" s="69">
        <f t="shared" ca="1" si="66"/>
        <v>0</v>
      </c>
      <c r="AN15" s="70">
        <f t="shared" ca="1" si="67"/>
        <v>0</v>
      </c>
      <c r="AO15" s="70">
        <f t="shared" ca="1" si="55"/>
        <v>0</v>
      </c>
    </row>
    <row r="16" spans="2:42" x14ac:dyDescent="0.35">
      <c r="B16" t="str">
        <f t="shared" si="13"/>
        <v>CALCULO_EDIF!C300:E324</v>
      </c>
      <c r="C16">
        <f t="shared" si="68"/>
        <v>300</v>
      </c>
      <c r="D16">
        <f t="shared" si="38"/>
        <v>324</v>
      </c>
      <c r="E16" s="38">
        <v>13</v>
      </c>
      <c r="F16" t="str">
        <f t="shared" si="69"/>
        <v>CALCULO_EDIF!C300:C324</v>
      </c>
      <c r="H16" s="2"/>
      <c r="I16" s="2" t="s">
        <v>27</v>
      </c>
      <c r="J16" s="96" t="s">
        <v>389</v>
      </c>
      <c r="K16" s="2"/>
      <c r="L16" s="75"/>
      <c r="M16" s="4"/>
      <c r="N16" s="75">
        <v>0</v>
      </c>
      <c r="O16" s="78">
        <v>1000</v>
      </c>
      <c r="P16" s="52">
        <f t="shared" si="0"/>
        <v>0</v>
      </c>
      <c r="Q16" s="86" t="s">
        <v>252</v>
      </c>
      <c r="R16" s="33">
        <f t="shared" ca="1" si="57"/>
        <v>0</v>
      </c>
      <c r="S16" s="83">
        <v>0</v>
      </c>
      <c r="T16" s="33">
        <f t="shared" ca="1" si="17"/>
        <v>0</v>
      </c>
      <c r="U16" s="83">
        <v>1</v>
      </c>
      <c r="V16" s="61" t="str">
        <f t="shared" si="58"/>
        <v xml:space="preserve"> </v>
      </c>
      <c r="W16" s="88" t="s">
        <v>271</v>
      </c>
      <c r="X16" s="61"/>
      <c r="Z16" s="92">
        <v>1</v>
      </c>
      <c r="AB16" s="7">
        <f t="shared" ca="1" si="59"/>
        <v>0</v>
      </c>
      <c r="AC16" s="7">
        <f t="shared" ca="1" si="60"/>
        <v>0</v>
      </c>
      <c r="AD16" s="7">
        <f t="shared" ca="1" si="61"/>
        <v>0</v>
      </c>
      <c r="AE16" s="7">
        <f t="shared" si="62"/>
        <v>0</v>
      </c>
      <c r="AF16" s="7">
        <f t="shared" si="63"/>
        <v>0</v>
      </c>
      <c r="AG16" s="68">
        <f t="shared" ca="1" si="18"/>
        <v>0</v>
      </c>
      <c r="AH16" s="68">
        <f t="shared" ca="1" si="64"/>
        <v>0</v>
      </c>
      <c r="AJ16" s="124"/>
      <c r="AL16" s="51">
        <f t="shared" si="65"/>
        <v>0</v>
      </c>
      <c r="AM16" s="69">
        <f t="shared" ca="1" si="66"/>
        <v>0</v>
      </c>
      <c r="AN16" s="70">
        <f t="shared" ca="1" si="67"/>
        <v>0</v>
      </c>
      <c r="AO16" s="70">
        <f t="shared" ca="1" si="55"/>
        <v>0</v>
      </c>
    </row>
    <row r="17" spans="2:42" s="23" customFormat="1" ht="5.25" customHeight="1" x14ac:dyDescent="0.35">
      <c r="B17"/>
      <c r="C17"/>
      <c r="D17"/>
      <c r="E17" s="39"/>
      <c r="F17"/>
      <c r="G17" s="36"/>
      <c r="N17" s="76"/>
      <c r="O17" s="82"/>
      <c r="P17" s="45"/>
      <c r="Q17" s="76"/>
      <c r="R17" s="34"/>
      <c r="S17" s="85"/>
      <c r="T17" s="35"/>
      <c r="U17" s="85"/>
      <c r="V17" s="35"/>
      <c r="W17" s="85"/>
      <c r="X17" s="35"/>
      <c r="Y17" s="35"/>
      <c r="Z17" s="8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2:42" x14ac:dyDescent="0.35">
      <c r="B18" t="str">
        <f t="shared" ref="B18:B22" si="73">CONCATENATE("CALCULO_EDIF!","C",C18,":","E",D18)</f>
        <v>CALCULO_EDIF!C325:E349</v>
      </c>
      <c r="C18">
        <f t="shared" ref="C18:C22" si="74">IF(E18=1,1,(E18-1)*25)</f>
        <v>325</v>
      </c>
      <c r="D18">
        <f t="shared" ref="D18:D22" si="75">IF(E18=1,24,C18+24)</f>
        <v>349</v>
      </c>
      <c r="E18" s="38">
        <v>14</v>
      </c>
      <c r="F18" t="str">
        <f>CONCATENATE("CALCULO_EDIF!","C",C18,":","C",D18)</f>
        <v>CALCULO_EDIF!C325:C349</v>
      </c>
      <c r="H18" s="3" t="s">
        <v>306</v>
      </c>
      <c r="I18" s="2" t="s">
        <v>0</v>
      </c>
      <c r="J18" s="96" t="s">
        <v>389</v>
      </c>
      <c r="K18" s="2"/>
      <c r="L18" s="75"/>
      <c r="M18" s="4"/>
      <c r="N18" s="75">
        <v>0</v>
      </c>
      <c r="O18" s="78">
        <v>1000</v>
      </c>
      <c r="P18" s="52">
        <f t="shared" ref="P18:P22" si="76">IF(AND(ISBLANK(L18)*ISBLANK(N18)),"-",IF(AND(NOT(ISBLANK(L18))*NOT(ISBLANK(N18))),"Error",IF(ISBLANK(L18),N18,L18*O18)))</f>
        <v>0</v>
      </c>
      <c r="Q18" s="86" t="s">
        <v>252</v>
      </c>
      <c r="R18" s="33">
        <f t="shared" ref="R18:R22" ca="1" si="77">IF(Q18="Otro",$B$1,VLOOKUP(Q18, INDIRECT(B18),2,FALSE))</f>
        <v>0</v>
      </c>
      <c r="S18" s="83">
        <v>0</v>
      </c>
      <c r="T18" s="33">
        <f t="shared" ref="T18:T22" ca="1" si="78">IF(Q18="Otro",$B$1,VLOOKUP(Q18, INDIRECT(B18),3,FALSE))</f>
        <v>0</v>
      </c>
      <c r="U18" s="83">
        <v>1</v>
      </c>
      <c r="V18" s="61" t="str">
        <f t="shared" ref="V18:V22" si="79">IF(S18+U18&gt;100%,"Error, suma &gt; 100%"," ")</f>
        <v xml:space="preserve"> </v>
      </c>
      <c r="W18" s="88" t="s">
        <v>271</v>
      </c>
      <c r="X18" s="61"/>
      <c r="Z18" s="92">
        <v>1</v>
      </c>
      <c r="AB18" s="7">
        <f t="shared" ref="AB18:AB22" ca="1" si="80">IF(R18="Valor:",P18*S18,P18*R18)</f>
        <v>0</v>
      </c>
      <c r="AC18" s="7">
        <f t="shared" ref="AC18:AC22" ca="1" si="81">IF(T18="Valor:",P18*U18,P18*T18)</f>
        <v>0</v>
      </c>
      <c r="AD18" s="7">
        <f t="shared" ref="AD18:AD22" ca="1" si="82">P18-AC18</f>
        <v>0</v>
      </c>
      <c r="AE18" s="7">
        <f t="shared" ref="AE18:AE22" si="83">P18*Z18</f>
        <v>0</v>
      </c>
      <c r="AF18" s="7">
        <f t="shared" ref="AF18:AF22" si="84">P18-AE18</f>
        <v>0</v>
      </c>
      <c r="AG18" s="68">
        <f t="shared" ref="AG18:AG22" ca="1" si="85">IF(AB18=AE18,AE18,IF(AB18&gt;AE18,AE18,AB18))</f>
        <v>0</v>
      </c>
      <c r="AH18" s="68">
        <f t="shared" ref="AH18:AH22" ca="1" si="86">IF(Z18=0,AE18,IF(AB18=AE18,AE18,IF(AB18&gt;AE18,AE18,IF((AB18/AE18+AN18/AE18)&gt;1,AB18,AO18))))</f>
        <v>0</v>
      </c>
      <c r="AJ18" s="124">
        <f ca="1">IF(SUM(AH18:AH22)=0,0%,SUM(AG18:AG22)/SUM(AH18:AH22))</f>
        <v>0</v>
      </c>
      <c r="AL18" s="51">
        <f t="shared" ref="AL18:AL22" si="87">AE18</f>
        <v>0</v>
      </c>
      <c r="AM18" s="69">
        <f t="shared" ref="AM18:AM22" ca="1" si="88">IF(T18="Valor:",U18*Z18,T18*Z18)</f>
        <v>0</v>
      </c>
      <c r="AN18" s="70">
        <f t="shared" ref="AN18:AN22" ca="1" si="89">P18*AM18</f>
        <v>0</v>
      </c>
      <c r="AO18" s="70">
        <f t="shared" ref="AO18:AO22" ca="1" si="90">AL18-AN18</f>
        <v>0</v>
      </c>
    </row>
    <row r="19" spans="2:42" x14ac:dyDescent="0.35">
      <c r="B19" t="str">
        <f t="shared" si="73"/>
        <v>CALCULO_EDIF!C350:E374</v>
      </c>
      <c r="C19">
        <f t="shared" si="74"/>
        <v>350</v>
      </c>
      <c r="D19">
        <f t="shared" si="75"/>
        <v>374</v>
      </c>
      <c r="E19" s="38">
        <v>15</v>
      </c>
      <c r="F19" t="str">
        <f t="shared" ref="F19:F22" si="91">CONCATENATE("CALCULO_EDIF!","C",C19,":","C",D19)</f>
        <v>CALCULO_EDIF!C350:C374</v>
      </c>
      <c r="H19" s="2"/>
      <c r="I19" s="2" t="s">
        <v>256</v>
      </c>
      <c r="J19" s="96" t="s">
        <v>389</v>
      </c>
      <c r="K19" s="2"/>
      <c r="L19" s="75"/>
      <c r="M19" s="4"/>
      <c r="N19" s="75">
        <v>0</v>
      </c>
      <c r="O19" s="78">
        <v>1000</v>
      </c>
      <c r="P19" s="52">
        <f t="shared" si="76"/>
        <v>0</v>
      </c>
      <c r="Q19" s="86" t="s">
        <v>252</v>
      </c>
      <c r="R19" s="33">
        <f t="shared" ca="1" si="77"/>
        <v>0</v>
      </c>
      <c r="S19" s="83">
        <v>0</v>
      </c>
      <c r="T19" s="33">
        <f t="shared" ca="1" si="78"/>
        <v>0</v>
      </c>
      <c r="U19" s="83">
        <v>1</v>
      </c>
      <c r="V19" s="61" t="str">
        <f t="shared" si="79"/>
        <v xml:space="preserve"> </v>
      </c>
      <c r="W19" s="88" t="s">
        <v>271</v>
      </c>
      <c r="X19" s="61"/>
      <c r="Z19" s="92">
        <v>1</v>
      </c>
      <c r="AB19" s="7">
        <f t="shared" ca="1" si="80"/>
        <v>0</v>
      </c>
      <c r="AC19" s="7">
        <f t="shared" ca="1" si="81"/>
        <v>0</v>
      </c>
      <c r="AD19" s="7">
        <f t="shared" ca="1" si="82"/>
        <v>0</v>
      </c>
      <c r="AE19" s="7">
        <f t="shared" si="83"/>
        <v>0</v>
      </c>
      <c r="AF19" s="7">
        <f t="shared" si="84"/>
        <v>0</v>
      </c>
      <c r="AG19" s="68">
        <f t="shared" ca="1" si="85"/>
        <v>0</v>
      </c>
      <c r="AH19" s="68">
        <f t="shared" ca="1" si="86"/>
        <v>0</v>
      </c>
      <c r="AJ19" s="124"/>
      <c r="AL19" s="51">
        <f t="shared" si="87"/>
        <v>0</v>
      </c>
      <c r="AM19" s="69">
        <f t="shared" ca="1" si="88"/>
        <v>0</v>
      </c>
      <c r="AN19" s="70">
        <f t="shared" ca="1" si="89"/>
        <v>0</v>
      </c>
      <c r="AO19" s="70">
        <f t="shared" ca="1" si="90"/>
        <v>0</v>
      </c>
    </row>
    <row r="20" spans="2:42" x14ac:dyDescent="0.35">
      <c r="B20" t="str">
        <f t="shared" si="73"/>
        <v>CALCULO_EDIF!C375:E399</v>
      </c>
      <c r="C20">
        <f t="shared" si="74"/>
        <v>375</v>
      </c>
      <c r="D20">
        <f t="shared" si="75"/>
        <v>399</v>
      </c>
      <c r="E20" s="38">
        <v>16</v>
      </c>
      <c r="F20" t="str">
        <f t="shared" si="91"/>
        <v>CALCULO_EDIF!C375:C399</v>
      </c>
      <c r="H20" s="2"/>
      <c r="I20" s="2" t="s">
        <v>277</v>
      </c>
      <c r="J20" s="96" t="s">
        <v>389</v>
      </c>
      <c r="K20" s="2"/>
      <c r="L20" s="75"/>
      <c r="M20" s="4"/>
      <c r="N20" s="75">
        <v>0</v>
      </c>
      <c r="O20" s="78">
        <v>1000</v>
      </c>
      <c r="P20" s="52">
        <f t="shared" si="76"/>
        <v>0</v>
      </c>
      <c r="Q20" s="86" t="s">
        <v>252</v>
      </c>
      <c r="R20" s="33">
        <f t="shared" ca="1" si="77"/>
        <v>0</v>
      </c>
      <c r="S20" s="83">
        <v>0</v>
      </c>
      <c r="T20" s="33">
        <f t="shared" ca="1" si="78"/>
        <v>0</v>
      </c>
      <c r="U20" s="83">
        <v>0.1</v>
      </c>
      <c r="V20" s="61" t="str">
        <f t="shared" si="79"/>
        <v xml:space="preserve"> </v>
      </c>
      <c r="W20" s="88" t="s">
        <v>271</v>
      </c>
      <c r="X20" s="61"/>
      <c r="Z20" s="92">
        <v>1</v>
      </c>
      <c r="AB20" s="7">
        <f t="shared" ca="1" si="80"/>
        <v>0</v>
      </c>
      <c r="AC20" s="7">
        <f t="shared" ca="1" si="81"/>
        <v>0</v>
      </c>
      <c r="AD20" s="7">
        <f t="shared" ca="1" si="82"/>
        <v>0</v>
      </c>
      <c r="AE20" s="7">
        <f t="shared" si="83"/>
        <v>0</v>
      </c>
      <c r="AF20" s="7">
        <f t="shared" si="84"/>
        <v>0</v>
      </c>
      <c r="AG20" s="68">
        <f t="shared" ca="1" si="85"/>
        <v>0</v>
      </c>
      <c r="AH20" s="68">
        <f t="shared" ca="1" si="86"/>
        <v>0</v>
      </c>
      <c r="AJ20" s="124"/>
      <c r="AL20" s="51">
        <f t="shared" si="87"/>
        <v>0</v>
      </c>
      <c r="AM20" s="69">
        <f t="shared" ca="1" si="88"/>
        <v>0</v>
      </c>
      <c r="AN20" s="70">
        <f t="shared" ca="1" si="89"/>
        <v>0</v>
      </c>
      <c r="AO20" s="70">
        <f t="shared" ca="1" si="90"/>
        <v>0</v>
      </c>
    </row>
    <row r="21" spans="2:42" x14ac:dyDescent="0.35">
      <c r="B21" t="str">
        <f t="shared" si="73"/>
        <v>CALCULO_EDIF!C400:E424</v>
      </c>
      <c r="C21">
        <f t="shared" si="74"/>
        <v>400</v>
      </c>
      <c r="D21">
        <f t="shared" si="75"/>
        <v>424</v>
      </c>
      <c r="E21" s="38">
        <v>17</v>
      </c>
      <c r="F21" t="str">
        <f t="shared" si="91"/>
        <v>CALCULO_EDIF!C400:C424</v>
      </c>
      <c r="H21" s="2"/>
      <c r="I21" s="2" t="s">
        <v>278</v>
      </c>
      <c r="J21" s="96" t="s">
        <v>389</v>
      </c>
      <c r="K21" s="2"/>
      <c r="L21" s="75"/>
      <c r="M21" s="4"/>
      <c r="N21" s="75">
        <v>0</v>
      </c>
      <c r="O21" s="78">
        <v>1000</v>
      </c>
      <c r="P21" s="52">
        <f t="shared" si="76"/>
        <v>0</v>
      </c>
      <c r="Q21" s="86" t="s">
        <v>252</v>
      </c>
      <c r="R21" s="33">
        <f t="shared" ca="1" si="77"/>
        <v>0</v>
      </c>
      <c r="S21" s="83">
        <v>0</v>
      </c>
      <c r="T21" s="33">
        <f t="shared" ca="1" si="78"/>
        <v>0</v>
      </c>
      <c r="U21" s="83">
        <v>0.1</v>
      </c>
      <c r="V21" s="61" t="str">
        <f t="shared" si="79"/>
        <v xml:space="preserve"> </v>
      </c>
      <c r="W21" s="88" t="s">
        <v>271</v>
      </c>
      <c r="X21" s="61"/>
      <c r="Z21" s="92">
        <v>1</v>
      </c>
      <c r="AB21" s="7">
        <f t="shared" ca="1" si="80"/>
        <v>0</v>
      </c>
      <c r="AC21" s="7">
        <f t="shared" ca="1" si="81"/>
        <v>0</v>
      </c>
      <c r="AD21" s="7">
        <f t="shared" ca="1" si="82"/>
        <v>0</v>
      </c>
      <c r="AE21" s="7">
        <f t="shared" si="83"/>
        <v>0</v>
      </c>
      <c r="AF21" s="7">
        <f t="shared" si="84"/>
        <v>0</v>
      </c>
      <c r="AG21" s="68">
        <f t="shared" ca="1" si="85"/>
        <v>0</v>
      </c>
      <c r="AH21" s="68">
        <f t="shared" ca="1" si="86"/>
        <v>0</v>
      </c>
      <c r="AJ21" s="124"/>
      <c r="AL21" s="51">
        <f t="shared" si="87"/>
        <v>0</v>
      </c>
      <c r="AM21" s="69">
        <f t="shared" ca="1" si="88"/>
        <v>0</v>
      </c>
      <c r="AN21" s="70">
        <f t="shared" ca="1" si="89"/>
        <v>0</v>
      </c>
      <c r="AO21" s="70">
        <f t="shared" ca="1" si="90"/>
        <v>0</v>
      </c>
    </row>
    <row r="22" spans="2:42" x14ac:dyDescent="0.35">
      <c r="B22" t="str">
        <f t="shared" si="73"/>
        <v>CALCULO_EDIF!C425:E449</v>
      </c>
      <c r="C22">
        <f t="shared" si="74"/>
        <v>425</v>
      </c>
      <c r="D22">
        <f t="shared" si="75"/>
        <v>449</v>
      </c>
      <c r="E22" s="38">
        <v>18</v>
      </c>
      <c r="F22" t="str">
        <f t="shared" si="91"/>
        <v>CALCULO_EDIF!C425:C449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78">
        <v>1000</v>
      </c>
      <c r="P22" s="52">
        <f t="shared" si="76"/>
        <v>0</v>
      </c>
      <c r="Q22" s="86" t="s">
        <v>252</v>
      </c>
      <c r="R22" s="33">
        <f t="shared" ca="1" si="77"/>
        <v>0</v>
      </c>
      <c r="S22" s="83">
        <v>0</v>
      </c>
      <c r="T22" s="33">
        <f t="shared" ca="1" si="78"/>
        <v>0</v>
      </c>
      <c r="U22" s="83">
        <v>1</v>
      </c>
      <c r="V22" s="61" t="str">
        <f t="shared" si="79"/>
        <v xml:space="preserve"> </v>
      </c>
      <c r="W22" s="88" t="s">
        <v>271</v>
      </c>
      <c r="X22" s="61"/>
      <c r="Z22" s="92">
        <v>1</v>
      </c>
      <c r="AB22" s="7">
        <f t="shared" ca="1" si="80"/>
        <v>0</v>
      </c>
      <c r="AC22" s="7">
        <f t="shared" ca="1" si="81"/>
        <v>0</v>
      </c>
      <c r="AD22" s="7">
        <f t="shared" ca="1" si="82"/>
        <v>0</v>
      </c>
      <c r="AE22" s="7">
        <f t="shared" si="83"/>
        <v>0</v>
      </c>
      <c r="AF22" s="7">
        <f t="shared" si="84"/>
        <v>0</v>
      </c>
      <c r="AG22" s="68">
        <f t="shared" ca="1" si="85"/>
        <v>0</v>
      </c>
      <c r="AH22" s="68">
        <f t="shared" ca="1" si="86"/>
        <v>0</v>
      </c>
      <c r="AJ22" s="124"/>
      <c r="AL22" s="51">
        <f t="shared" si="87"/>
        <v>0</v>
      </c>
      <c r="AM22" s="69">
        <f t="shared" ca="1" si="88"/>
        <v>0</v>
      </c>
      <c r="AN22" s="70">
        <f t="shared" ca="1" si="89"/>
        <v>0</v>
      </c>
      <c r="AO22" s="70">
        <f t="shared" ca="1" si="90"/>
        <v>0</v>
      </c>
    </row>
    <row r="23" spans="2:42" ht="18.5" x14ac:dyDescent="0.45">
      <c r="E23" s="38"/>
      <c r="H23" s="23"/>
      <c r="I23" s="23"/>
      <c r="J23" s="23"/>
      <c r="K23" s="23"/>
      <c r="L23" s="23"/>
      <c r="M23" s="23"/>
      <c r="N23" s="23"/>
      <c r="O23" s="23"/>
      <c r="P23" s="23"/>
      <c r="Q23" s="24"/>
      <c r="R23" s="34"/>
      <c r="S23" s="34"/>
      <c r="T23" s="34"/>
      <c r="U23" s="34"/>
      <c r="V23" s="64"/>
      <c r="W23" s="64"/>
      <c r="X23" s="64"/>
      <c r="Z23" s="34"/>
      <c r="AB23" s="8">
        <f t="shared" ref="AB23:AH23" ca="1" si="92">SUM(AB3:AB22)</f>
        <v>80000</v>
      </c>
      <c r="AC23" s="8">
        <f t="shared" ca="1" si="92"/>
        <v>0</v>
      </c>
      <c r="AD23" s="8">
        <f t="shared" ca="1" si="92"/>
        <v>1600200</v>
      </c>
      <c r="AE23" s="8">
        <f t="shared" si="92"/>
        <v>32200</v>
      </c>
      <c r="AF23" s="8">
        <f t="shared" si="92"/>
        <v>1568000</v>
      </c>
      <c r="AG23" s="8">
        <f t="shared" ca="1" si="92"/>
        <v>32000</v>
      </c>
      <c r="AH23" s="8">
        <f t="shared" ca="1" si="92"/>
        <v>32200</v>
      </c>
      <c r="AJ23" s="18">
        <f ca="1">IF(AH23=0,0%,AG23/AH23)</f>
        <v>0.99378881987577639</v>
      </c>
      <c r="AL23" s="51">
        <f t="shared" si="65"/>
        <v>32200</v>
      </c>
      <c r="AM23" s="69">
        <f t="shared" si="66"/>
        <v>0</v>
      </c>
      <c r="AN23" s="70">
        <f t="shared" si="67"/>
        <v>0</v>
      </c>
      <c r="AO23" s="70">
        <f t="shared" si="55"/>
        <v>32200</v>
      </c>
    </row>
    <row r="24" spans="2:42" x14ac:dyDescent="0.35">
      <c r="E24" s="38"/>
      <c r="R24" s="17"/>
      <c r="S24" s="17"/>
      <c r="T24" s="17"/>
      <c r="U24" s="17"/>
      <c r="V24" s="65"/>
      <c r="W24" s="65"/>
      <c r="X24" s="65"/>
      <c r="Z24" s="17"/>
      <c r="AL24" s="51"/>
      <c r="AM24" s="69"/>
      <c r="AN24" s="70"/>
      <c r="AO24" s="70"/>
    </row>
    <row r="25" spans="2:42" ht="85.25" customHeight="1" x14ac:dyDescent="0.35">
      <c r="E25" s="40"/>
      <c r="H25" s="10" t="s">
        <v>6</v>
      </c>
      <c r="I25" s="9"/>
      <c r="J25" s="9"/>
      <c r="K25" s="9"/>
      <c r="L25" s="11" t="s">
        <v>1</v>
      </c>
      <c r="M25" s="11"/>
      <c r="N25" s="11"/>
      <c r="O25" s="11" t="s">
        <v>2</v>
      </c>
      <c r="P25" s="11" t="s">
        <v>3</v>
      </c>
      <c r="Q25" s="12"/>
      <c r="R25" s="123" t="s">
        <v>4</v>
      </c>
      <c r="S25" s="123"/>
      <c r="T25" s="123" t="s">
        <v>257</v>
      </c>
      <c r="U25" s="123"/>
      <c r="V25" s="63"/>
      <c r="W25" s="63"/>
      <c r="X25" s="63"/>
      <c r="Y25" s="13"/>
      <c r="Z25" s="14" t="s">
        <v>264</v>
      </c>
      <c r="AB25" s="14" t="s">
        <v>77</v>
      </c>
      <c r="AC25" s="14" t="s">
        <v>254</v>
      </c>
      <c r="AD25" s="14" t="s">
        <v>259</v>
      </c>
      <c r="AE25" s="14" t="s">
        <v>261</v>
      </c>
      <c r="AF25" s="14" t="s">
        <v>260</v>
      </c>
      <c r="AG25" s="14" t="s">
        <v>262</v>
      </c>
      <c r="AH25" s="14" t="s">
        <v>263</v>
      </c>
      <c r="AI25" s="25"/>
      <c r="AJ25" s="14" t="s">
        <v>78</v>
      </c>
      <c r="AK25" s="13"/>
      <c r="AL25" s="73" t="s">
        <v>272</v>
      </c>
      <c r="AM25" s="73" t="s">
        <v>273</v>
      </c>
      <c r="AN25" s="73" t="s">
        <v>265</v>
      </c>
      <c r="AO25" s="73" t="s">
        <v>266</v>
      </c>
    </row>
    <row r="26" spans="2:42" x14ac:dyDescent="0.35">
      <c r="B26" t="str">
        <f t="shared" ref="B26:B28" si="93">CONCATENATE("CALCULO_EDIF!","C",C26,":","E",D26)</f>
        <v>CALCULO_EDIF!C450:E474</v>
      </c>
      <c r="C26">
        <f t="shared" ref="C26:C27" si="94">IF(E26=1,1,(E26-1)*25)</f>
        <v>450</v>
      </c>
      <c r="D26">
        <f t="shared" si="38"/>
        <v>474</v>
      </c>
      <c r="E26" s="38">
        <v>19</v>
      </c>
      <c r="F26" t="str">
        <f t="shared" ref="F26:F127" si="95">CONCATENATE("CALCULO_EDIF!","C",C26,":","C",D26)</f>
        <v>CALCULO_EDIF!C450:C474</v>
      </c>
      <c r="H26" s="3" t="s">
        <v>5</v>
      </c>
      <c r="I26" s="2" t="s">
        <v>144</v>
      </c>
      <c r="J26" s="96" t="s">
        <v>389</v>
      </c>
      <c r="K26" s="2"/>
      <c r="L26" s="75"/>
      <c r="M26" s="4"/>
      <c r="N26" s="75">
        <v>0</v>
      </c>
      <c r="O26" s="78">
        <v>7800</v>
      </c>
      <c r="P26" s="52">
        <f>IF(AND(ISBLANK(L26)*ISBLANK(N26)),"-",IF(AND(NOT(ISBLANK(L26))*NOT(ISBLANK(N26))),"Error",IF(ISBLANK(L26),N26,L26*O26)))</f>
        <v>0</v>
      </c>
      <c r="Q26" s="86" t="s">
        <v>252</v>
      </c>
      <c r="R26" s="33">
        <f ca="1">IF(Q26="Otro",$B$1,VLOOKUP(Q26, INDIRECT(B26),2,FALSE))</f>
        <v>0</v>
      </c>
      <c r="S26" s="83">
        <v>0.4</v>
      </c>
      <c r="T26" s="33">
        <f t="shared" ref="T26:T51" ca="1" si="96">IF(Q26="Otro",$B$1,VLOOKUP(Q26, INDIRECT(B26),3,FALSE))</f>
        <v>0</v>
      </c>
      <c r="U26" s="83">
        <v>0.4</v>
      </c>
      <c r="V26" s="61" t="str">
        <f>IF(S26+U26&gt;100%,"Error, suma &gt; 100%"," ")</f>
        <v xml:space="preserve"> </v>
      </c>
      <c r="W26" s="88" t="s">
        <v>271</v>
      </c>
      <c r="X26" s="61"/>
      <c r="Z26" s="92">
        <v>1</v>
      </c>
      <c r="AB26" s="7">
        <f ca="1">IF(R26="Valor:",P26*S26,P26*R26)</f>
        <v>0</v>
      </c>
      <c r="AC26" s="7">
        <f ca="1">IF(T26="Valor:",P26*U26,P26*T26)</f>
        <v>0</v>
      </c>
      <c r="AD26" s="7">
        <f ca="1">P26-AC26</f>
        <v>0</v>
      </c>
      <c r="AE26" s="7">
        <f>P26*Z26</f>
        <v>0</v>
      </c>
      <c r="AF26" s="7">
        <f>P26-AE26</f>
        <v>0</v>
      </c>
      <c r="AG26" s="68">
        <f t="shared" ref="AG26:AG27" ca="1" si="97">IF(AB26=AE26,AE26,IF(AB26&gt;AE26,AE26,AB26))</f>
        <v>0</v>
      </c>
      <c r="AH26" s="68">
        <f ca="1">IF(Z26=0,AE26,IF(AB26=AE26,AE26,IF(AB26&gt;AE26,AE26,IF((AB26/AE26+AN26/AE26)&gt;1,AB26,AO26))))</f>
        <v>0</v>
      </c>
      <c r="AJ26" s="124">
        <f ca="1">IF(SUM(AH26:AH28)=0,0%,SUM(AG26:AG28)/SUM(AH26:AH28))</f>
        <v>0</v>
      </c>
      <c r="AL26" s="51">
        <f>AE26</f>
        <v>0</v>
      </c>
      <c r="AM26" s="69">
        <f ca="1">IF(T26="Valor:",U26*Z26,T26*Z26)</f>
        <v>0</v>
      </c>
      <c r="AN26" s="70">
        <f ca="1">P26*AM26</f>
        <v>0</v>
      </c>
      <c r="AO26" s="70">
        <f t="shared" ca="1" si="55"/>
        <v>0</v>
      </c>
    </row>
    <row r="27" spans="2:42" x14ac:dyDescent="0.35">
      <c r="B27" t="str">
        <f t="shared" ref="B27" si="98">CONCATENATE("CALCULO_EDIF!","C",C27,":","E",D27)</f>
        <v>CALCULO_EDIF!C475:E499</v>
      </c>
      <c r="C27">
        <f t="shared" si="94"/>
        <v>475</v>
      </c>
      <c r="D27">
        <f t="shared" ref="D27" si="99">IF(E27=1,24,C27+24)</f>
        <v>499</v>
      </c>
      <c r="E27" s="38">
        <v>20</v>
      </c>
      <c r="F27" t="str">
        <f t="shared" ref="F27" si="100">CONCATENATE("CALCULO_EDIF!","C",C27,":","C",D27)</f>
        <v>CALCULO_EDIF!C475:C499</v>
      </c>
      <c r="H27" s="3"/>
      <c r="I27" s="2" t="s">
        <v>74</v>
      </c>
      <c r="J27" s="96" t="s">
        <v>389</v>
      </c>
      <c r="K27" s="2"/>
      <c r="L27" s="75"/>
      <c r="M27" s="4"/>
      <c r="N27" s="75">
        <v>0</v>
      </c>
      <c r="O27" s="78">
        <v>7800</v>
      </c>
      <c r="P27" s="52">
        <f>IF(AND(ISBLANK(L27)*ISBLANK(N27)),"-",IF(AND(NOT(ISBLANK(L27))*NOT(ISBLANK(N27))),"Error",IF(ISBLANK(L27),N27,L27*O27)))</f>
        <v>0</v>
      </c>
      <c r="Q27" s="86" t="s">
        <v>252</v>
      </c>
      <c r="R27" s="33">
        <f ca="1">IF(Q27="Otro",$B$1,VLOOKUP(Q27, INDIRECT(B27),2,FALSE))</f>
        <v>0</v>
      </c>
      <c r="S27" s="83">
        <v>0.4</v>
      </c>
      <c r="T27" s="33">
        <f t="shared" ref="T27" ca="1" si="101">IF(Q27="Otro",$B$1,VLOOKUP(Q27, INDIRECT(B27),3,FALSE))</f>
        <v>0</v>
      </c>
      <c r="U27" s="83">
        <v>0.4</v>
      </c>
      <c r="V27" s="61" t="str">
        <f>IF(S27+U27&gt;100%,"Error, suma &gt; 100%"," ")</f>
        <v xml:space="preserve"> </v>
      </c>
      <c r="W27" s="88" t="s">
        <v>271</v>
      </c>
      <c r="X27" s="61"/>
      <c r="Z27" s="92">
        <v>1</v>
      </c>
      <c r="AB27" s="7">
        <f ca="1">IF(R27="Valor:",P27*S27,P27*R27)</f>
        <v>0</v>
      </c>
      <c r="AC27" s="7">
        <f ca="1">IF(T27="Valor:",P27*U27,P27*T27)</f>
        <v>0</v>
      </c>
      <c r="AD27" s="7">
        <f ca="1">P27-AC27</f>
        <v>0</v>
      </c>
      <c r="AE27" s="7">
        <f>P27*Z27</f>
        <v>0</v>
      </c>
      <c r="AF27" s="7">
        <f>P27-AE27</f>
        <v>0</v>
      </c>
      <c r="AG27" s="68">
        <f t="shared" ca="1" si="97"/>
        <v>0</v>
      </c>
      <c r="AH27" s="68">
        <f ca="1">IF(Z27=0,AE27,IF(AB27=AE27,AE27,IF(AB27&gt;AE27,AE27,IF((AB27/AE27+AN27/AE27)&gt;1,AB27,AO27))))</f>
        <v>0</v>
      </c>
      <c r="AJ27" s="124"/>
      <c r="AL27" s="51">
        <f>AE27</f>
        <v>0</v>
      </c>
      <c r="AM27" s="69">
        <f ca="1">IF(T27="Valor:",U27*Z27,T27*Z27)</f>
        <v>0</v>
      </c>
      <c r="AN27" s="70">
        <f ca="1">P27*AM27</f>
        <v>0</v>
      </c>
      <c r="AO27" s="70">
        <f t="shared" ref="AO27" ca="1" si="102">AL27-AN27</f>
        <v>0</v>
      </c>
    </row>
    <row r="28" spans="2:42" x14ac:dyDescent="0.35">
      <c r="B28" t="str">
        <f t="shared" si="93"/>
        <v>CALCULO_EDIF!C500:E524</v>
      </c>
      <c r="C28">
        <f t="shared" ref="C28:C127" si="103">IF(E28=1,1,(E28-1)*25)</f>
        <v>500</v>
      </c>
      <c r="D28">
        <f t="shared" si="38"/>
        <v>524</v>
      </c>
      <c r="E28" s="38">
        <v>21</v>
      </c>
      <c r="F28" t="str">
        <f t="shared" si="95"/>
        <v>CALCULO_EDIF!C500:C524</v>
      </c>
      <c r="H28" s="3"/>
      <c r="I28" s="2" t="s">
        <v>27</v>
      </c>
      <c r="J28" s="96" t="s">
        <v>389</v>
      </c>
      <c r="K28" s="2"/>
      <c r="L28" s="75"/>
      <c r="M28" s="4"/>
      <c r="N28" s="75">
        <v>0</v>
      </c>
      <c r="O28" s="78">
        <v>1000</v>
      </c>
      <c r="P28" s="52">
        <f>IF(AND(ISBLANK(L28)*ISBLANK(N28)),"-",IF(AND(NOT(ISBLANK(L28))*NOT(ISBLANK(N28))),"Error",IF(ISBLANK(L28),N28,L28*O28)))</f>
        <v>0</v>
      </c>
      <c r="Q28" s="86" t="s">
        <v>252</v>
      </c>
      <c r="R28" s="33">
        <f ca="1">IF(Q28="Otro",$B$1,VLOOKUP(Q28, INDIRECT(B28),2,FALSE))</f>
        <v>0</v>
      </c>
      <c r="S28" s="83">
        <v>0.4</v>
      </c>
      <c r="T28" s="33">
        <f t="shared" ca="1" si="96"/>
        <v>0</v>
      </c>
      <c r="U28" s="83">
        <v>0.4</v>
      </c>
      <c r="V28" s="61" t="str">
        <f>IF(S28+U28&gt;100%,"Error, suma &gt; 100%"," ")</f>
        <v xml:space="preserve"> </v>
      </c>
      <c r="W28" s="88" t="s">
        <v>271</v>
      </c>
      <c r="X28" s="61"/>
      <c r="Z28" s="92">
        <v>1</v>
      </c>
      <c r="AB28" s="7">
        <f ca="1">IF(R28="Valor:",P28*S28,P28*R28)</f>
        <v>0</v>
      </c>
      <c r="AC28" s="7">
        <f ca="1">IF(T28="Valor:",P28*U28,P28*T28)</f>
        <v>0</v>
      </c>
      <c r="AD28" s="7">
        <f ca="1">P28-AC28</f>
        <v>0</v>
      </c>
      <c r="AE28" s="7">
        <f>P28*Z28</f>
        <v>0</v>
      </c>
      <c r="AF28" s="7">
        <f>P28-AE28</f>
        <v>0</v>
      </c>
      <c r="AG28" s="68">
        <f t="shared" ref="AG28:AG51" ca="1" si="104">IF(AB28=AE28,AE28,IF(AB28&gt;AE28,AE28,AB28))</f>
        <v>0</v>
      </c>
      <c r="AH28" s="68">
        <f ca="1">IF(Z28=0,AE28,IF(AB28=AE28,AE28,IF(AB28&gt;AE28,AE28,IF((AB28/AE28+AN28/AE28)&gt;1,AB28,AO28))))</f>
        <v>0</v>
      </c>
      <c r="AJ28" s="124"/>
      <c r="AL28" s="51">
        <f>AE28</f>
        <v>0</v>
      </c>
      <c r="AM28" s="69">
        <f ca="1">IF(T28="Valor:",U28*Z28,T28*Z28)</f>
        <v>0</v>
      </c>
      <c r="AN28" s="70">
        <f ca="1">P28*AM28</f>
        <v>0</v>
      </c>
      <c r="AO28" s="70">
        <f t="shared" ca="1" si="55"/>
        <v>0</v>
      </c>
    </row>
    <row r="29" spans="2:42" s="23" customFormat="1" ht="4.5" customHeight="1" x14ac:dyDescent="0.35">
      <c r="B29"/>
      <c r="C29"/>
      <c r="D29"/>
      <c r="E29" s="38"/>
      <c r="F29"/>
      <c r="G29"/>
      <c r="H29"/>
      <c r="I29"/>
      <c r="J29"/>
      <c r="K29"/>
      <c r="L29"/>
      <c r="M29"/>
      <c r="N29"/>
      <c r="O29"/>
      <c r="P29" s="45"/>
      <c r="Q29" s="76"/>
      <c r="R29" s="34"/>
      <c r="S29" s="87"/>
      <c r="T29" s="34"/>
      <c r="U29" s="87"/>
      <c r="V29" s="64"/>
      <c r="W29" s="89"/>
      <c r="X29" s="61"/>
      <c r="Y29" s="34"/>
      <c r="Z29" s="87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</row>
    <row r="30" spans="2:42" x14ac:dyDescent="0.35">
      <c r="B30" t="str">
        <f t="shared" ref="B30:B38" si="105">CONCATENATE("CALCULO_EDIF!","C",C30,":","E",D30)</f>
        <v>CALCULO_EDIF!C525:E549</v>
      </c>
      <c r="C30">
        <f t="shared" si="103"/>
        <v>525</v>
      </c>
      <c r="D30">
        <f t="shared" si="38"/>
        <v>549</v>
      </c>
      <c r="E30" s="38">
        <v>22</v>
      </c>
      <c r="F30" t="str">
        <f t="shared" si="95"/>
        <v>CALCULO_EDIF!C525:C549</v>
      </c>
      <c r="H30" s="3" t="s">
        <v>307</v>
      </c>
      <c r="I30" s="2" t="s">
        <v>255</v>
      </c>
      <c r="J30" s="96" t="s">
        <v>389</v>
      </c>
      <c r="K30" s="2"/>
      <c r="L30" s="75"/>
      <c r="M30" s="4"/>
      <c r="N30" s="75">
        <v>0</v>
      </c>
      <c r="O30" s="78">
        <v>1600</v>
      </c>
      <c r="P30" s="52">
        <f t="shared" ref="P30:P38" si="106">IF(AND(ISBLANK(L30)*ISBLANK(N30)),"-",IF(AND(NOT(ISBLANK(L30))*NOT(ISBLANK(N30))),"Error",IF(ISBLANK(L30),N30,L30*O30)))</f>
        <v>0</v>
      </c>
      <c r="Q30" s="86" t="s">
        <v>252</v>
      </c>
      <c r="R30" s="33">
        <f t="shared" ref="R30:R38" ca="1" si="107">IF(Q30="Otro",$B$1,VLOOKUP(Q30, INDIRECT(B30),2,FALSE))</f>
        <v>0</v>
      </c>
      <c r="S30" s="83">
        <v>0.4</v>
      </c>
      <c r="T30" s="33">
        <f t="shared" ca="1" si="96"/>
        <v>0</v>
      </c>
      <c r="U30" s="83">
        <v>0.4</v>
      </c>
      <c r="V30" s="61" t="str">
        <f t="shared" ref="V30:V38" si="108">IF(S30+U30&gt;100%,"Error, suma &gt; 100%"," ")</f>
        <v xml:space="preserve"> </v>
      </c>
      <c r="W30" s="88" t="s">
        <v>271</v>
      </c>
      <c r="X30" s="61"/>
      <c r="Z30" s="92">
        <v>0.02</v>
      </c>
      <c r="AB30" s="7">
        <f t="shared" ref="AB30:AB38" ca="1" si="109">IF(R30="Valor:",P30*S30,P30*R30)</f>
        <v>0</v>
      </c>
      <c r="AC30" s="7">
        <f t="shared" ref="AC30:AC38" ca="1" si="110">IF(T30="Valor:",P30*U30,P30*T30)</f>
        <v>0</v>
      </c>
      <c r="AD30" s="7">
        <f t="shared" ref="AD30:AD38" ca="1" si="111">P30-AC30</f>
        <v>0</v>
      </c>
      <c r="AE30" s="7">
        <f t="shared" ref="AE30:AE38" si="112">P30*Z30</f>
        <v>0</v>
      </c>
      <c r="AF30" s="7">
        <f t="shared" ref="AF30:AF38" si="113">P30-AE30</f>
        <v>0</v>
      </c>
      <c r="AG30" s="68">
        <f t="shared" ca="1" si="104"/>
        <v>0</v>
      </c>
      <c r="AH30" s="68">
        <f t="shared" ref="AH30:AH38" ca="1" si="114">IF(Z30=0,AE30,IF(AB30=AE30,AE30,IF(AB30&gt;AE30,AE30,IF((AB30/AE30+AN30/AE30)&gt;1,AB30,AO30))))</f>
        <v>0</v>
      </c>
      <c r="AJ30" s="124">
        <f ca="1">IF(SUM(AH30:AH38)=0,0%,SUM(AG30:AG38)/SUM(AH30:AH38))</f>
        <v>0</v>
      </c>
      <c r="AL30" s="51">
        <f t="shared" ref="AL30:AL38" si="115">AE30</f>
        <v>0</v>
      </c>
      <c r="AM30" s="69">
        <f t="shared" ref="AM30:AM38" ca="1" si="116">IF(T30="Valor:",U30*Z30,T30*Z30)</f>
        <v>0</v>
      </c>
      <c r="AN30" s="70">
        <f t="shared" ref="AN30:AN38" ca="1" si="117">P30*AM30</f>
        <v>0</v>
      </c>
      <c r="AO30" s="70">
        <f t="shared" ca="1" si="55"/>
        <v>0</v>
      </c>
    </row>
    <row r="31" spans="2:42" x14ac:dyDescent="0.35">
      <c r="B31" t="str">
        <f t="shared" si="105"/>
        <v>CALCULO_EDIF!C550:E574</v>
      </c>
      <c r="C31">
        <f t="shared" si="103"/>
        <v>550</v>
      </c>
      <c r="D31">
        <f t="shared" si="38"/>
        <v>574</v>
      </c>
      <c r="E31" s="38">
        <v>23</v>
      </c>
      <c r="F31" t="str">
        <f t="shared" si="95"/>
        <v>CALCULO_EDIF!C550:C574</v>
      </c>
      <c r="H31" s="3"/>
      <c r="I31" s="2" t="s">
        <v>392</v>
      </c>
      <c r="J31" s="96" t="s">
        <v>389</v>
      </c>
      <c r="K31" s="2"/>
      <c r="L31" s="75"/>
      <c r="M31" s="4"/>
      <c r="N31" s="75">
        <v>0</v>
      </c>
      <c r="O31" s="78">
        <v>2400</v>
      </c>
      <c r="P31" s="52">
        <f t="shared" si="106"/>
        <v>0</v>
      </c>
      <c r="Q31" s="86" t="s">
        <v>252</v>
      </c>
      <c r="R31" s="33">
        <f t="shared" ca="1" si="107"/>
        <v>0</v>
      </c>
      <c r="S31" s="83">
        <v>0.4</v>
      </c>
      <c r="T31" s="33">
        <f t="shared" ca="1" si="96"/>
        <v>0</v>
      </c>
      <c r="U31" s="83">
        <v>0.4</v>
      </c>
      <c r="V31" s="61" t="str">
        <f t="shared" si="108"/>
        <v xml:space="preserve"> </v>
      </c>
      <c r="W31" s="88" t="s">
        <v>271</v>
      </c>
      <c r="X31" s="61"/>
      <c r="Z31" s="92">
        <v>0.2</v>
      </c>
      <c r="AB31" s="7">
        <f t="shared" ca="1" si="109"/>
        <v>0</v>
      </c>
      <c r="AC31" s="7">
        <f t="shared" ca="1" si="110"/>
        <v>0</v>
      </c>
      <c r="AD31" s="7">
        <f t="shared" ca="1" si="111"/>
        <v>0</v>
      </c>
      <c r="AE31" s="7">
        <f t="shared" si="112"/>
        <v>0</v>
      </c>
      <c r="AF31" s="7">
        <f t="shared" si="113"/>
        <v>0</v>
      </c>
      <c r="AG31" s="68">
        <f t="shared" ca="1" si="104"/>
        <v>0</v>
      </c>
      <c r="AH31" s="68">
        <f t="shared" ca="1" si="114"/>
        <v>0</v>
      </c>
      <c r="AJ31" s="124"/>
      <c r="AL31" s="51">
        <f t="shared" si="115"/>
        <v>0</v>
      </c>
      <c r="AM31" s="69">
        <f t="shared" ca="1" si="116"/>
        <v>0</v>
      </c>
      <c r="AN31" s="70">
        <f t="shared" ca="1" si="117"/>
        <v>0</v>
      </c>
      <c r="AO31" s="70">
        <f t="shared" ca="1" si="55"/>
        <v>0</v>
      </c>
    </row>
    <row r="32" spans="2:42" x14ac:dyDescent="0.35">
      <c r="B32" t="str">
        <f t="shared" ref="B32" si="118">CONCATENATE("CALCULO_EDIF!","C",C32,":","E",D32)</f>
        <v>CALCULO_EDIF!C575:E599</v>
      </c>
      <c r="C32">
        <f t="shared" ref="C32" si="119">IF(E32=1,1,(E32-1)*25)</f>
        <v>575</v>
      </c>
      <c r="D32">
        <f t="shared" ref="D32" si="120">IF(E32=1,24,C32+24)</f>
        <v>599</v>
      </c>
      <c r="E32" s="38">
        <v>24</v>
      </c>
      <c r="F32" t="str">
        <f t="shared" ref="F32" si="121">CONCATENATE("CALCULO_EDIF!","C",C32,":","C",D32)</f>
        <v>CALCULO_EDIF!C575:C599</v>
      </c>
      <c r="H32" s="3"/>
      <c r="I32" s="2" t="s">
        <v>393</v>
      </c>
      <c r="J32" s="96" t="s">
        <v>389</v>
      </c>
      <c r="K32" s="2"/>
      <c r="L32" s="75"/>
      <c r="M32" s="4"/>
      <c r="N32" s="75">
        <v>0</v>
      </c>
      <c r="O32" s="78">
        <v>1800</v>
      </c>
      <c r="P32" s="52">
        <f t="shared" ref="P32" si="122">IF(AND(ISBLANK(L32)*ISBLANK(N32)),"-",IF(AND(NOT(ISBLANK(L32))*NOT(ISBLANK(N32))),"Error",IF(ISBLANK(L32),N32,L32*O32)))</f>
        <v>0</v>
      </c>
      <c r="Q32" s="86" t="s">
        <v>252</v>
      </c>
      <c r="R32" s="33">
        <f t="shared" ref="R32" ca="1" si="123">IF(Q32="Otro",$B$1,VLOOKUP(Q32, INDIRECT(B32),2,FALSE))</f>
        <v>0</v>
      </c>
      <c r="S32" s="83">
        <v>0.4</v>
      </c>
      <c r="T32" s="33">
        <f t="shared" ref="T32" ca="1" si="124">IF(Q32="Otro",$B$1,VLOOKUP(Q32, INDIRECT(B32),3,FALSE))</f>
        <v>0</v>
      </c>
      <c r="U32" s="83">
        <v>0.4</v>
      </c>
      <c r="V32" s="61" t="str">
        <f t="shared" ref="V32" si="125"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ref="AB32" ca="1" si="126">IF(R32="Valor:",P32*S32,P32*R32)</f>
        <v>0</v>
      </c>
      <c r="AC32" s="7">
        <f t="shared" ref="AC32" ca="1" si="127">IF(T32="Valor:",P32*U32,P32*T32)</f>
        <v>0</v>
      </c>
      <c r="AD32" s="7">
        <f t="shared" ref="AD32" ca="1" si="128">P32-AC32</f>
        <v>0</v>
      </c>
      <c r="AE32" s="7">
        <f t="shared" ref="AE32" si="129">P32*Z32</f>
        <v>0</v>
      </c>
      <c r="AF32" s="7">
        <f t="shared" ref="AF32" si="130">P32-AE32</f>
        <v>0</v>
      </c>
      <c r="AG32" s="68">
        <f t="shared" ref="AG32" ca="1" si="131">IF(AB32=AE32,AE32,IF(AB32&gt;AE32,AE32,AB32))</f>
        <v>0</v>
      </c>
      <c r="AH32" s="68">
        <f t="shared" ref="AH32" ca="1" si="132">IF(Z32=0,AE32,IF(AB32=AE32,AE32,IF(AB32&gt;AE32,AE32,IF((AB32/AE32+AN32/AE32)&gt;1,AB32,AO32))))</f>
        <v>0</v>
      </c>
      <c r="AJ32" s="124"/>
      <c r="AL32" s="51">
        <f t="shared" ref="AL32" si="133">AE32</f>
        <v>0</v>
      </c>
      <c r="AM32" s="69">
        <f t="shared" ref="AM32" ca="1" si="134">IF(T32="Valor:",U32*Z32,T32*Z32)</f>
        <v>0</v>
      </c>
      <c r="AN32" s="70">
        <f t="shared" ref="AN32" ca="1" si="135">P32*AM32</f>
        <v>0</v>
      </c>
      <c r="AO32" s="70">
        <f t="shared" ref="AO32" ca="1" si="136">AL32-AN32</f>
        <v>0</v>
      </c>
    </row>
    <row r="33" spans="2:41" x14ac:dyDescent="0.35">
      <c r="B33" t="str">
        <f t="shared" ref="B33" si="137">CONCATENATE("CALCULO_EDIF!","C",C33,":","E",D33)</f>
        <v>CALCULO_EDIF!C600:E624</v>
      </c>
      <c r="C33">
        <f t="shared" ref="C33" si="138">IF(E33=1,1,(E33-1)*25)</f>
        <v>600</v>
      </c>
      <c r="D33">
        <f t="shared" ref="D33" si="139">IF(E33=1,24,C33+24)</f>
        <v>624</v>
      </c>
      <c r="E33" s="38">
        <v>25</v>
      </c>
      <c r="F33" t="str">
        <f t="shared" ref="F33" si="140">CONCATENATE("CALCULO_EDIF!","C",C33,":","C",D33)</f>
        <v>CALCULO_EDIF!C600:C624</v>
      </c>
      <c r="H33" s="3"/>
      <c r="I33" s="2" t="s">
        <v>274</v>
      </c>
      <c r="J33" s="96" t="s">
        <v>389</v>
      </c>
      <c r="K33" s="2"/>
      <c r="L33" s="75"/>
      <c r="M33" s="4"/>
      <c r="N33" s="75">
        <v>0</v>
      </c>
      <c r="O33" s="78">
        <v>1000</v>
      </c>
      <c r="P33" s="52">
        <f t="shared" ref="P33" si="141">IF(AND(ISBLANK(L33)*ISBLANK(N33)),"-",IF(AND(NOT(ISBLANK(L33))*NOT(ISBLANK(N33))),"Error",IF(ISBLANK(L33),N33,L33*O33)))</f>
        <v>0</v>
      </c>
      <c r="Q33" s="86" t="s">
        <v>252</v>
      </c>
      <c r="R33" s="33">
        <f t="shared" ref="R33" ca="1" si="142">IF(Q33="Otro",$B$1,VLOOKUP(Q33, INDIRECT(B33),2,FALSE))</f>
        <v>0</v>
      </c>
      <c r="S33" s="83">
        <v>0.4</v>
      </c>
      <c r="T33" s="33">
        <f t="shared" ref="T33" ca="1" si="143">IF(Q33="Otro",$B$1,VLOOKUP(Q33, INDIRECT(B33),3,FALSE))</f>
        <v>0</v>
      </c>
      <c r="U33" s="83">
        <v>0.4</v>
      </c>
      <c r="V33" s="61" t="str">
        <f t="shared" ref="V33" si="144">IF(S33+U33&gt;100%,"Error, suma &gt; 100%"," ")</f>
        <v xml:space="preserve"> </v>
      </c>
      <c r="W33" s="88" t="s">
        <v>271</v>
      </c>
      <c r="X33" s="61"/>
      <c r="Z33" s="92">
        <v>1</v>
      </c>
      <c r="AB33" s="7">
        <f t="shared" ref="AB33" ca="1" si="145">IF(R33="Valor:",P33*S33,P33*R33)</f>
        <v>0</v>
      </c>
      <c r="AC33" s="7">
        <f t="shared" ref="AC33" ca="1" si="146">IF(T33="Valor:",P33*U33,P33*T33)</f>
        <v>0</v>
      </c>
      <c r="AD33" s="7">
        <f t="shared" ref="AD33" ca="1" si="147">P33-AC33</f>
        <v>0</v>
      </c>
      <c r="AE33" s="7">
        <f t="shared" ref="AE33" si="148">P33*Z33</f>
        <v>0</v>
      </c>
      <c r="AF33" s="7">
        <f t="shared" ref="AF33" si="149">P33-AE33</f>
        <v>0</v>
      </c>
      <c r="AG33" s="68">
        <f t="shared" ref="AG33" ca="1" si="150">IF(AB33=AE33,AE33,IF(AB33&gt;AE33,AE33,AB33))</f>
        <v>0</v>
      </c>
      <c r="AH33" s="68">
        <f t="shared" ref="AH33" ca="1" si="151">IF(Z33=0,AE33,IF(AB33=AE33,AE33,IF(AB33&gt;AE33,AE33,IF((AB33/AE33+AN33/AE33)&gt;1,AB33,AO33))))</f>
        <v>0</v>
      </c>
      <c r="AJ33" s="124"/>
      <c r="AL33" s="51">
        <f t="shared" ref="AL33" si="152">AE33</f>
        <v>0</v>
      </c>
      <c r="AM33" s="69">
        <f t="shared" ref="AM33" ca="1" si="153">IF(T33="Valor:",U33*Z33,T33*Z33)</f>
        <v>0</v>
      </c>
      <c r="AN33" s="70">
        <f t="shared" ref="AN33" ca="1" si="154">P33*AM33</f>
        <v>0</v>
      </c>
      <c r="AO33" s="70">
        <f t="shared" ref="AO33" ca="1" si="155">AL33-AN33</f>
        <v>0</v>
      </c>
    </row>
    <row r="34" spans="2:41" x14ac:dyDescent="0.35">
      <c r="B34" t="str">
        <f t="shared" si="105"/>
        <v>CALCULO_EDIF!C625:E649</v>
      </c>
      <c r="C34">
        <f t="shared" si="103"/>
        <v>625</v>
      </c>
      <c r="D34">
        <f t="shared" si="38"/>
        <v>649</v>
      </c>
      <c r="E34" s="38">
        <v>26</v>
      </c>
      <c r="F34" t="str">
        <f t="shared" si="95"/>
        <v>CALCULO_EDIF!C625:C649</v>
      </c>
      <c r="H34" s="3"/>
      <c r="I34" s="2" t="s">
        <v>275</v>
      </c>
      <c r="J34" s="96" t="s">
        <v>389</v>
      </c>
      <c r="K34" s="2"/>
      <c r="L34" s="75"/>
      <c r="M34" s="4"/>
      <c r="N34" s="75">
        <v>0</v>
      </c>
      <c r="O34" s="78">
        <v>1000</v>
      </c>
      <c r="P34" s="52">
        <f t="shared" si="106"/>
        <v>0</v>
      </c>
      <c r="Q34" s="86" t="s">
        <v>252</v>
      </c>
      <c r="R34" s="33">
        <f t="shared" ca="1" si="107"/>
        <v>0</v>
      </c>
      <c r="S34" s="83">
        <v>0.4</v>
      </c>
      <c r="T34" s="33">
        <f t="shared" ca="1" si="96"/>
        <v>0</v>
      </c>
      <c r="U34" s="83">
        <v>0.4</v>
      </c>
      <c r="V34" s="61" t="str">
        <f t="shared" si="108"/>
        <v xml:space="preserve"> </v>
      </c>
      <c r="W34" s="88" t="s">
        <v>271</v>
      </c>
      <c r="X34" s="61"/>
      <c r="Z34" s="92">
        <v>1</v>
      </c>
      <c r="AB34" s="7">
        <f t="shared" ca="1" si="109"/>
        <v>0</v>
      </c>
      <c r="AC34" s="7">
        <f t="shared" ca="1" si="110"/>
        <v>0</v>
      </c>
      <c r="AD34" s="7">
        <f t="shared" ca="1" si="111"/>
        <v>0</v>
      </c>
      <c r="AE34" s="7">
        <f t="shared" si="112"/>
        <v>0</v>
      </c>
      <c r="AF34" s="7">
        <f t="shared" si="113"/>
        <v>0</v>
      </c>
      <c r="AG34" s="68">
        <f t="shared" ca="1" si="104"/>
        <v>0</v>
      </c>
      <c r="AH34" s="68">
        <f t="shared" ca="1" si="114"/>
        <v>0</v>
      </c>
      <c r="AJ34" s="124"/>
      <c r="AL34" s="51">
        <f t="shared" si="115"/>
        <v>0</v>
      </c>
      <c r="AM34" s="69">
        <f t="shared" ca="1" si="116"/>
        <v>0</v>
      </c>
      <c r="AN34" s="70">
        <f t="shared" ca="1" si="117"/>
        <v>0</v>
      </c>
      <c r="AO34" s="70">
        <f t="shared" ca="1" si="55"/>
        <v>0</v>
      </c>
    </row>
    <row r="35" spans="2:41" x14ac:dyDescent="0.35">
      <c r="B35" t="str">
        <f t="shared" si="105"/>
        <v>CALCULO_EDIF!C650:E674</v>
      </c>
      <c r="C35">
        <f t="shared" ref="C35" si="156">IF(E35=1,1,(E35-1)*25)</f>
        <v>650</v>
      </c>
      <c r="D35">
        <f t="shared" ref="D35" si="157">IF(E35=1,24,C35+24)</f>
        <v>674</v>
      </c>
      <c r="E35" s="38">
        <v>27</v>
      </c>
      <c r="F35" t="str">
        <f t="shared" ref="F35" si="158">CONCATENATE("CALCULO_EDIF!","C",C35,":","C",D35)</f>
        <v>CALCULO_EDIF!C650:C674</v>
      </c>
      <c r="H35" s="3"/>
      <c r="I35" s="2" t="s">
        <v>276</v>
      </c>
      <c r="J35" s="96" t="s">
        <v>389</v>
      </c>
      <c r="K35" s="2"/>
      <c r="L35" s="75"/>
      <c r="M35" s="4"/>
      <c r="N35" s="75">
        <v>0</v>
      </c>
      <c r="O35" s="78">
        <v>1000</v>
      </c>
      <c r="P35" s="52">
        <f t="shared" si="106"/>
        <v>0</v>
      </c>
      <c r="Q35" s="86" t="s">
        <v>252</v>
      </c>
      <c r="R35" s="33">
        <f t="shared" ca="1" si="107"/>
        <v>0</v>
      </c>
      <c r="S35" s="83">
        <v>0.4</v>
      </c>
      <c r="T35" s="33">
        <f t="shared" ca="1" si="96"/>
        <v>0</v>
      </c>
      <c r="U35" s="83">
        <v>0.4</v>
      </c>
      <c r="V35" s="61" t="str">
        <f t="shared" si="108"/>
        <v xml:space="preserve"> </v>
      </c>
      <c r="W35" s="88" t="s">
        <v>271</v>
      </c>
      <c r="X35" s="61"/>
      <c r="Z35" s="92">
        <v>1</v>
      </c>
      <c r="AB35" s="7">
        <f t="shared" ca="1" si="109"/>
        <v>0</v>
      </c>
      <c r="AC35" s="7">
        <f t="shared" ca="1" si="110"/>
        <v>0</v>
      </c>
      <c r="AD35" s="7">
        <f t="shared" ca="1" si="111"/>
        <v>0</v>
      </c>
      <c r="AE35" s="7">
        <f t="shared" si="112"/>
        <v>0</v>
      </c>
      <c r="AF35" s="7">
        <f t="shared" si="113"/>
        <v>0</v>
      </c>
      <c r="AG35" s="68">
        <f t="shared" ca="1" si="104"/>
        <v>0</v>
      </c>
      <c r="AH35" s="68">
        <f t="shared" ca="1" si="114"/>
        <v>0</v>
      </c>
      <c r="AJ35" s="124"/>
      <c r="AL35" s="51">
        <f t="shared" si="115"/>
        <v>0</v>
      </c>
      <c r="AM35" s="69">
        <f t="shared" ca="1" si="116"/>
        <v>0</v>
      </c>
      <c r="AN35" s="70">
        <f t="shared" ca="1" si="117"/>
        <v>0</v>
      </c>
      <c r="AO35" s="70">
        <f t="shared" ca="1" si="55"/>
        <v>0</v>
      </c>
    </row>
    <row r="36" spans="2:41" x14ac:dyDescent="0.35">
      <c r="B36" t="str">
        <f t="shared" si="105"/>
        <v>CALCULO_EDIF!C675:E699</v>
      </c>
      <c r="C36">
        <f t="shared" si="103"/>
        <v>675</v>
      </c>
      <c r="D36">
        <f t="shared" si="38"/>
        <v>699</v>
      </c>
      <c r="E36" s="38">
        <v>28</v>
      </c>
      <c r="F36" t="str">
        <f t="shared" si="95"/>
        <v>CALCULO_EDIF!C675:C699</v>
      </c>
      <c r="H36" s="2"/>
      <c r="I36" s="2" t="s">
        <v>7</v>
      </c>
      <c r="J36" s="96" t="s">
        <v>389</v>
      </c>
      <c r="K36" s="2"/>
      <c r="L36" s="75"/>
      <c r="M36" s="4"/>
      <c r="N36" s="75">
        <v>0</v>
      </c>
      <c r="O36" s="78">
        <v>7800</v>
      </c>
      <c r="P36" s="52">
        <f t="shared" si="106"/>
        <v>0</v>
      </c>
      <c r="Q36" s="86" t="s">
        <v>252</v>
      </c>
      <c r="R36" s="33">
        <f t="shared" ca="1" si="107"/>
        <v>0</v>
      </c>
      <c r="S36" s="83">
        <v>0.4</v>
      </c>
      <c r="T36" s="33">
        <f t="shared" ca="1" si="96"/>
        <v>0</v>
      </c>
      <c r="U36" s="83">
        <v>0.4</v>
      </c>
      <c r="V36" s="61" t="str">
        <f t="shared" si="108"/>
        <v xml:space="preserve"> </v>
      </c>
      <c r="W36" s="88" t="s">
        <v>271</v>
      </c>
      <c r="X36" s="61"/>
      <c r="Z36" s="92">
        <v>1</v>
      </c>
      <c r="AB36" s="7">
        <f t="shared" ca="1" si="109"/>
        <v>0</v>
      </c>
      <c r="AC36" s="7">
        <f t="shared" ca="1" si="110"/>
        <v>0</v>
      </c>
      <c r="AD36" s="7">
        <f t="shared" ca="1" si="111"/>
        <v>0</v>
      </c>
      <c r="AE36" s="7">
        <f t="shared" si="112"/>
        <v>0</v>
      </c>
      <c r="AF36" s="7">
        <f t="shared" si="113"/>
        <v>0</v>
      </c>
      <c r="AG36" s="68">
        <f t="shared" ca="1" si="104"/>
        <v>0</v>
      </c>
      <c r="AH36" s="68">
        <f t="shared" ca="1" si="114"/>
        <v>0</v>
      </c>
      <c r="AJ36" s="124"/>
      <c r="AL36" s="51">
        <f t="shared" si="115"/>
        <v>0</v>
      </c>
      <c r="AM36" s="69">
        <f t="shared" ca="1" si="116"/>
        <v>0</v>
      </c>
      <c r="AN36" s="70">
        <f t="shared" ca="1" si="117"/>
        <v>0</v>
      </c>
      <c r="AO36" s="70">
        <f t="shared" ca="1" si="55"/>
        <v>0</v>
      </c>
    </row>
    <row r="37" spans="2:41" x14ac:dyDescent="0.35">
      <c r="B37" t="str">
        <f t="shared" ref="B37" si="159">CONCATENATE("CALCULO_EDIF!","C",C37,":","E",D37)</f>
        <v>CALCULO_EDIF!C700:E724</v>
      </c>
      <c r="C37">
        <f t="shared" ref="C37" si="160">IF(E37=1,1,(E37-1)*25)</f>
        <v>700</v>
      </c>
      <c r="D37">
        <f t="shared" ref="D37" si="161">IF(E37=1,24,C37+24)</f>
        <v>724</v>
      </c>
      <c r="E37" s="38">
        <v>29</v>
      </c>
      <c r="F37" t="str">
        <f t="shared" ref="F37" si="162">CONCATENATE("CALCULO_EDIF!","C",C37,":","C",D37)</f>
        <v>CALCULO_EDIF!C700:C724</v>
      </c>
      <c r="H37" s="2"/>
      <c r="I37" s="2" t="s">
        <v>73</v>
      </c>
      <c r="J37" s="96" t="s">
        <v>389</v>
      </c>
      <c r="K37" s="2"/>
      <c r="L37" s="75"/>
      <c r="M37" s="4"/>
      <c r="N37" s="75">
        <v>0</v>
      </c>
      <c r="O37" s="78">
        <v>2400</v>
      </c>
      <c r="P37" s="52">
        <f t="shared" ref="P37" si="163">IF(AND(ISBLANK(L37)*ISBLANK(N37)),"-",IF(AND(NOT(ISBLANK(L37))*NOT(ISBLANK(N37))),"Error",IF(ISBLANK(L37),N37,L37*O37)))</f>
        <v>0</v>
      </c>
      <c r="Q37" s="86" t="s">
        <v>252</v>
      </c>
      <c r="R37" s="33">
        <f t="shared" ref="R37" ca="1" si="164">IF(Q37="Otro",$B$1,VLOOKUP(Q37, INDIRECT(B37),2,FALSE))</f>
        <v>0</v>
      </c>
      <c r="S37" s="83">
        <v>0.4</v>
      </c>
      <c r="T37" s="33">
        <f t="shared" ref="T37" ca="1" si="165">IF(Q37="Otro",$B$1,VLOOKUP(Q37, INDIRECT(B37),3,FALSE))</f>
        <v>0</v>
      </c>
      <c r="U37" s="83">
        <v>0.4</v>
      </c>
      <c r="V37" s="61" t="str">
        <f t="shared" ref="V37" si="166">IF(S37+U37&gt;100%,"Error, suma &gt; 100%"," ")</f>
        <v xml:space="preserve"> </v>
      </c>
      <c r="W37" s="88" t="s">
        <v>271</v>
      </c>
      <c r="X37" s="61"/>
      <c r="Z37" s="92">
        <v>1</v>
      </c>
      <c r="AB37" s="7">
        <f t="shared" ref="AB37" ca="1" si="167">IF(R37="Valor:",P37*S37,P37*R37)</f>
        <v>0</v>
      </c>
      <c r="AC37" s="7">
        <f t="shared" ref="AC37" ca="1" si="168">IF(T37="Valor:",P37*U37,P37*T37)</f>
        <v>0</v>
      </c>
      <c r="AD37" s="7">
        <f t="shared" ref="AD37" ca="1" si="169">P37-AC37</f>
        <v>0</v>
      </c>
      <c r="AE37" s="7">
        <f t="shared" ref="AE37" si="170">P37*Z37</f>
        <v>0</v>
      </c>
      <c r="AF37" s="7">
        <f t="shared" ref="AF37" si="171">P37-AE37</f>
        <v>0</v>
      </c>
      <c r="AG37" s="68">
        <f t="shared" ref="AG37" ca="1" si="172">IF(AB37=AE37,AE37,IF(AB37&gt;AE37,AE37,AB37))</f>
        <v>0</v>
      </c>
      <c r="AH37" s="68">
        <f t="shared" ref="AH37" ca="1" si="173">IF(Z37=0,AE37,IF(AB37=AE37,AE37,IF(AB37&gt;AE37,AE37,IF((AB37/AE37+AN37/AE37)&gt;1,AB37,AO37))))</f>
        <v>0</v>
      </c>
      <c r="AJ37" s="124"/>
      <c r="AL37" s="51">
        <f t="shared" ref="AL37" si="174">AE37</f>
        <v>0</v>
      </c>
      <c r="AM37" s="69">
        <f t="shared" ref="AM37" ca="1" si="175">IF(T37="Valor:",U37*Z37,T37*Z37)</f>
        <v>0</v>
      </c>
      <c r="AN37" s="70">
        <f t="shared" ref="AN37" ca="1" si="176">P37*AM37</f>
        <v>0</v>
      </c>
      <c r="AO37" s="70">
        <f t="shared" ref="AO37" ca="1" si="177">AL37-AN37</f>
        <v>0</v>
      </c>
    </row>
    <row r="38" spans="2:41" x14ac:dyDescent="0.35">
      <c r="B38" t="str">
        <f t="shared" si="105"/>
        <v>CALCULO_EDIF!C725:E749</v>
      </c>
      <c r="C38">
        <f t="shared" si="103"/>
        <v>725</v>
      </c>
      <c r="D38">
        <f t="shared" si="38"/>
        <v>749</v>
      </c>
      <c r="E38" s="38">
        <v>30</v>
      </c>
      <c r="F38" t="str">
        <f t="shared" si="95"/>
        <v>CALCULO_EDIF!C725:C749</v>
      </c>
      <c r="H38" s="2"/>
      <c r="I38" s="2" t="s">
        <v>27</v>
      </c>
      <c r="J38" s="96" t="s">
        <v>389</v>
      </c>
      <c r="K38" s="2"/>
      <c r="L38" s="75"/>
      <c r="M38" s="4"/>
      <c r="N38" s="75">
        <v>0</v>
      </c>
      <c r="O38" s="78">
        <v>1000</v>
      </c>
      <c r="P38" s="52">
        <f t="shared" si="106"/>
        <v>0</v>
      </c>
      <c r="Q38" s="86" t="s">
        <v>252</v>
      </c>
      <c r="R38" s="33">
        <f t="shared" ca="1" si="107"/>
        <v>0</v>
      </c>
      <c r="S38" s="83">
        <v>0.4</v>
      </c>
      <c r="T38" s="33">
        <f t="shared" ca="1" si="96"/>
        <v>0</v>
      </c>
      <c r="U38" s="83">
        <v>0.4</v>
      </c>
      <c r="V38" s="61" t="str">
        <f t="shared" si="108"/>
        <v xml:space="preserve"> </v>
      </c>
      <c r="W38" s="88" t="s">
        <v>271</v>
      </c>
      <c r="X38" s="61"/>
      <c r="Z38" s="92">
        <v>1</v>
      </c>
      <c r="AB38" s="7">
        <f t="shared" ca="1" si="109"/>
        <v>0</v>
      </c>
      <c r="AC38" s="7">
        <f t="shared" ca="1" si="110"/>
        <v>0</v>
      </c>
      <c r="AD38" s="7">
        <f t="shared" ca="1" si="111"/>
        <v>0</v>
      </c>
      <c r="AE38" s="7">
        <f t="shared" si="112"/>
        <v>0</v>
      </c>
      <c r="AF38" s="7">
        <f t="shared" si="113"/>
        <v>0</v>
      </c>
      <c r="AG38" s="68">
        <f t="shared" ca="1" si="104"/>
        <v>0</v>
      </c>
      <c r="AH38" s="68">
        <f t="shared" ca="1" si="114"/>
        <v>0</v>
      </c>
      <c r="AJ38" s="124"/>
      <c r="AL38" s="51">
        <f t="shared" si="115"/>
        <v>0</v>
      </c>
      <c r="AM38" s="69">
        <f t="shared" ca="1" si="116"/>
        <v>0</v>
      </c>
      <c r="AN38" s="70">
        <f t="shared" ca="1" si="117"/>
        <v>0</v>
      </c>
      <c r="AO38" s="70">
        <f t="shared" ca="1" si="55"/>
        <v>0</v>
      </c>
    </row>
    <row r="39" spans="2:41" s="23" customFormat="1" ht="4.75" customHeight="1" x14ac:dyDescent="0.35">
      <c r="B39"/>
      <c r="C39"/>
      <c r="D39"/>
      <c r="E39" s="38"/>
      <c r="F39"/>
      <c r="G39"/>
      <c r="H39"/>
      <c r="I39"/>
      <c r="J39"/>
      <c r="K39"/>
      <c r="L39"/>
      <c r="M39"/>
      <c r="N39"/>
      <c r="O39"/>
      <c r="P39"/>
      <c r="Q39" s="76"/>
      <c r="R39" s="34"/>
      <c r="S39" s="87"/>
      <c r="T39" s="34"/>
      <c r="U39" s="87"/>
      <c r="V39" s="64"/>
      <c r="W39" s="89"/>
      <c r="X39" s="61"/>
      <c r="Y39" s="34"/>
      <c r="Z39" s="87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</row>
    <row r="40" spans="2:41" x14ac:dyDescent="0.35">
      <c r="B40" t="str">
        <f t="shared" ref="B40:B46" si="178">CONCATENATE("CALCULO_EDIF!","C",C40,":","E",D40)</f>
        <v>CALCULO_EDIF!C750:E774</v>
      </c>
      <c r="C40">
        <f t="shared" ref="C40:C46" si="179">IF(E40=1,1,(E40-1)*25)</f>
        <v>750</v>
      </c>
      <c r="D40">
        <f t="shared" ref="D40:D46" si="180">IF(E40=1,24,C40+24)</f>
        <v>774</v>
      </c>
      <c r="E40" s="38">
        <v>31</v>
      </c>
      <c r="F40" t="str">
        <f t="shared" ref="F40:F46" si="181">CONCATENATE("CALCULO_EDIF!","C",C40,":","C",D40)</f>
        <v>CALCULO_EDIF!C750:C774</v>
      </c>
      <c r="H40" s="3" t="s">
        <v>309</v>
      </c>
      <c r="I40" s="2" t="s">
        <v>255</v>
      </c>
      <c r="J40" s="96" t="s">
        <v>389</v>
      </c>
      <c r="K40" s="2"/>
      <c r="L40" s="75"/>
      <c r="M40" s="4"/>
      <c r="N40" s="75">
        <v>0</v>
      </c>
      <c r="O40" s="78">
        <v>1600</v>
      </c>
      <c r="P40" s="52">
        <f t="shared" ref="P40:P46" si="182">IF(AND(ISBLANK(L40)*ISBLANK(N40)),"-",IF(AND(NOT(ISBLANK(L40))*NOT(ISBLANK(N40))),"Error",IF(ISBLANK(L40),N40,L40*O40)))</f>
        <v>0</v>
      </c>
      <c r="Q40" s="86" t="s">
        <v>252</v>
      </c>
      <c r="R40" s="33">
        <f t="shared" ref="R40:R46" ca="1" si="183">IF(Q40="Otro",$B$1,VLOOKUP(Q40, INDIRECT(B40),2,FALSE))</f>
        <v>0</v>
      </c>
      <c r="S40" s="83">
        <v>0.4</v>
      </c>
      <c r="T40" s="33">
        <f t="shared" ref="T40:T46" ca="1" si="184">IF(Q40="Otro",$B$1,VLOOKUP(Q40, INDIRECT(B40),3,FALSE))</f>
        <v>0</v>
      </c>
      <c r="U40" s="83">
        <v>0.4</v>
      </c>
      <c r="V40" s="61" t="str">
        <f t="shared" ref="V40:V46" si="185">IF(S40+U40&gt;100%,"Error, suma &gt; 100%"," ")</f>
        <v xml:space="preserve"> </v>
      </c>
      <c r="W40" s="88" t="s">
        <v>271</v>
      </c>
      <c r="X40" s="61"/>
      <c r="Z40" s="92">
        <v>0.02</v>
      </c>
      <c r="AB40" s="7">
        <f t="shared" ref="AB40:AB46" ca="1" si="186">IF(R40="Valor:",P40*S40,P40*R40)</f>
        <v>0</v>
      </c>
      <c r="AC40" s="7">
        <f t="shared" ref="AC40:AC46" ca="1" si="187">IF(T40="Valor:",P40*U40,P40*T40)</f>
        <v>0</v>
      </c>
      <c r="AD40" s="7">
        <f t="shared" ref="AD40:AD46" ca="1" si="188">P40-AC40</f>
        <v>0</v>
      </c>
      <c r="AE40" s="7">
        <f t="shared" ref="AE40:AE46" si="189">P40*Z40</f>
        <v>0</v>
      </c>
      <c r="AF40" s="7">
        <f t="shared" ref="AF40:AF46" si="190">P40-AE40</f>
        <v>0</v>
      </c>
      <c r="AG40" s="68">
        <f t="shared" ref="AG40:AG46" ca="1" si="191">IF(AB40=AE40,AE40,IF(AB40&gt;AE40,AE40,AB40))</f>
        <v>0</v>
      </c>
      <c r="AH40" s="68">
        <f t="shared" ref="AH40:AH46" ca="1" si="192">IF(Z40=0,AE40,IF(AB40=AE40,AE40,IF(AB40&gt;AE40,AE40,IF((AB40/AE40+AN40/AE40)&gt;1,AB40,AO40))))</f>
        <v>0</v>
      </c>
      <c r="AJ40" s="124">
        <f ca="1">IF(SUM(AH40:AH46)=0,0%,SUM(AG40:AG46)/SUM(AH40:AH46))</f>
        <v>0</v>
      </c>
      <c r="AL40" s="51">
        <f t="shared" ref="AL40:AL46" si="193">AE40</f>
        <v>0</v>
      </c>
      <c r="AM40" s="69">
        <f t="shared" ref="AM40:AM46" ca="1" si="194">IF(T40="Valor:",U40*Z40,T40*Z40)</f>
        <v>0</v>
      </c>
      <c r="AN40" s="70">
        <f t="shared" ref="AN40:AN46" ca="1" si="195">P40*AM40</f>
        <v>0</v>
      </c>
      <c r="AO40" s="70">
        <f t="shared" ref="AO40:AO46" ca="1" si="196">AL40-AN40</f>
        <v>0</v>
      </c>
    </row>
    <row r="41" spans="2:41" x14ac:dyDescent="0.35">
      <c r="B41" t="str">
        <f t="shared" si="178"/>
        <v>CALCULO_EDIF!C775:E799</v>
      </c>
      <c r="C41">
        <f t="shared" si="179"/>
        <v>775</v>
      </c>
      <c r="D41">
        <f t="shared" si="180"/>
        <v>799</v>
      </c>
      <c r="E41" s="38">
        <v>32</v>
      </c>
      <c r="F41" t="str">
        <f t="shared" si="181"/>
        <v>CALCULO_EDIF!C775:C799</v>
      </c>
      <c r="H41" s="3"/>
      <c r="I41" s="2" t="s">
        <v>392</v>
      </c>
      <c r="J41" s="96" t="s">
        <v>389</v>
      </c>
      <c r="K41" s="2"/>
      <c r="L41" s="75"/>
      <c r="M41" s="4"/>
      <c r="N41" s="75">
        <v>0</v>
      </c>
      <c r="O41" s="78">
        <v>2400</v>
      </c>
      <c r="P41" s="52">
        <f t="shared" si="182"/>
        <v>0</v>
      </c>
      <c r="Q41" s="86" t="s">
        <v>252</v>
      </c>
      <c r="R41" s="33">
        <f t="shared" ca="1" si="183"/>
        <v>0</v>
      </c>
      <c r="S41" s="83">
        <v>0.4</v>
      </c>
      <c r="T41" s="33">
        <f t="shared" ca="1" si="184"/>
        <v>0</v>
      </c>
      <c r="U41" s="83">
        <v>0.4</v>
      </c>
      <c r="V41" s="61" t="str">
        <f t="shared" si="185"/>
        <v xml:space="preserve"> </v>
      </c>
      <c r="W41" s="88" t="s">
        <v>271</v>
      </c>
      <c r="X41" s="61"/>
      <c r="Z41" s="92">
        <v>1</v>
      </c>
      <c r="AB41" s="7">
        <f t="shared" ca="1" si="186"/>
        <v>0</v>
      </c>
      <c r="AC41" s="7">
        <f t="shared" ca="1" si="187"/>
        <v>0</v>
      </c>
      <c r="AD41" s="7">
        <f t="shared" ca="1" si="188"/>
        <v>0</v>
      </c>
      <c r="AE41" s="7">
        <f t="shared" si="189"/>
        <v>0</v>
      </c>
      <c r="AF41" s="7">
        <f t="shared" si="190"/>
        <v>0</v>
      </c>
      <c r="AG41" s="68">
        <f t="shared" ca="1" si="191"/>
        <v>0</v>
      </c>
      <c r="AH41" s="68">
        <f t="shared" ca="1" si="192"/>
        <v>0</v>
      </c>
      <c r="AJ41" s="124"/>
      <c r="AL41" s="51">
        <f t="shared" si="193"/>
        <v>0</v>
      </c>
      <c r="AM41" s="69">
        <f t="shared" ca="1" si="194"/>
        <v>0</v>
      </c>
      <c r="AN41" s="70">
        <f t="shared" ca="1" si="195"/>
        <v>0</v>
      </c>
      <c r="AO41" s="70">
        <f t="shared" ca="1" si="196"/>
        <v>0</v>
      </c>
    </row>
    <row r="42" spans="2:41" x14ac:dyDescent="0.35">
      <c r="B42" t="str">
        <f t="shared" ref="B42" si="197">CONCATENATE("CALCULO_EDIF!","C",C42,":","E",D42)</f>
        <v>CALCULO_EDIF!C800:E824</v>
      </c>
      <c r="C42">
        <f t="shared" ref="C42" si="198">IF(E42=1,1,(E42-1)*25)</f>
        <v>800</v>
      </c>
      <c r="D42">
        <f t="shared" ref="D42" si="199">IF(E42=1,24,C42+24)</f>
        <v>824</v>
      </c>
      <c r="E42" s="38">
        <v>33</v>
      </c>
      <c r="F42" t="str">
        <f t="shared" ref="F42" si="200">CONCATENATE("CALCULO_EDIF!","C",C42,":","C",D42)</f>
        <v>CALCULO_EDIF!C800:C824</v>
      </c>
      <c r="H42" s="3"/>
      <c r="I42" s="2" t="s">
        <v>393</v>
      </c>
      <c r="J42" s="96" t="s">
        <v>389</v>
      </c>
      <c r="K42" s="2"/>
      <c r="L42" s="75"/>
      <c r="M42" s="4"/>
      <c r="N42" s="75">
        <v>0</v>
      </c>
      <c r="O42" s="78">
        <v>1800</v>
      </c>
      <c r="P42" s="52">
        <f t="shared" ref="P42" si="201">IF(AND(ISBLANK(L42)*ISBLANK(N42)),"-",IF(AND(NOT(ISBLANK(L42))*NOT(ISBLANK(N42))),"Error",IF(ISBLANK(L42),N42,L42*O42)))</f>
        <v>0</v>
      </c>
      <c r="Q42" s="86" t="s">
        <v>252</v>
      </c>
      <c r="R42" s="33">
        <f t="shared" ref="R42" ca="1" si="202">IF(Q42="Otro",$B$1,VLOOKUP(Q42, INDIRECT(B42),2,FALSE))</f>
        <v>0</v>
      </c>
      <c r="S42" s="83">
        <v>0.4</v>
      </c>
      <c r="T42" s="33">
        <f t="shared" ref="T42" ca="1" si="203">IF(Q42="Otro",$B$1,VLOOKUP(Q42, INDIRECT(B42),3,FALSE))</f>
        <v>0</v>
      </c>
      <c r="U42" s="83">
        <v>0.4</v>
      </c>
      <c r="V42" s="61" t="str">
        <f t="shared" ref="V42" si="204">IF(S42+U42&gt;100%,"Error, suma &gt; 100%"," ")</f>
        <v xml:space="preserve"> </v>
      </c>
      <c r="W42" s="88" t="s">
        <v>271</v>
      </c>
      <c r="X42" s="61"/>
      <c r="Z42" s="92">
        <v>0.25</v>
      </c>
      <c r="AB42" s="7">
        <f t="shared" ref="AB42" ca="1" si="205">IF(R42="Valor:",P42*S42,P42*R42)</f>
        <v>0</v>
      </c>
      <c r="AC42" s="7">
        <f t="shared" ref="AC42" ca="1" si="206">IF(T42="Valor:",P42*U42,P42*T42)</f>
        <v>0</v>
      </c>
      <c r="AD42" s="7">
        <f t="shared" ref="AD42" ca="1" si="207">P42-AC42</f>
        <v>0</v>
      </c>
      <c r="AE42" s="7">
        <f t="shared" ref="AE42" si="208">P42*Z42</f>
        <v>0</v>
      </c>
      <c r="AF42" s="7">
        <f t="shared" ref="AF42" si="209">P42-AE42</f>
        <v>0</v>
      </c>
      <c r="AG42" s="68">
        <f t="shared" ref="AG42" ca="1" si="210">IF(AB42=AE42,AE42,IF(AB42&gt;AE42,AE42,AB42))</f>
        <v>0</v>
      </c>
      <c r="AH42" s="68">
        <f t="shared" ref="AH42" ca="1" si="211">IF(Z42=0,AE42,IF(AB42=AE42,AE42,IF(AB42&gt;AE42,AE42,IF((AB42/AE42+AN42/AE42)&gt;1,AB42,AO42))))</f>
        <v>0</v>
      </c>
      <c r="AJ42" s="124"/>
      <c r="AL42" s="51">
        <f t="shared" ref="AL42" si="212">AE42</f>
        <v>0</v>
      </c>
      <c r="AM42" s="69">
        <f t="shared" ref="AM42" ca="1" si="213">IF(T42="Valor:",U42*Z42,T42*Z42)</f>
        <v>0</v>
      </c>
      <c r="AN42" s="70">
        <f t="shared" ref="AN42" ca="1" si="214">P42*AM42</f>
        <v>0</v>
      </c>
      <c r="AO42" s="70">
        <f t="shared" ref="AO42" ca="1" si="215">AL42-AN42</f>
        <v>0</v>
      </c>
    </row>
    <row r="43" spans="2:41" x14ac:dyDescent="0.35">
      <c r="B43" t="str">
        <f t="shared" si="178"/>
        <v>CALCULO_EDIF!C825:E849</v>
      </c>
      <c r="C43">
        <f t="shared" si="179"/>
        <v>825</v>
      </c>
      <c r="D43">
        <f t="shared" si="180"/>
        <v>849</v>
      </c>
      <c r="E43" s="38">
        <v>34</v>
      </c>
      <c r="F43" t="str">
        <f t="shared" si="181"/>
        <v>CALCULO_EDIF!C825:C849</v>
      </c>
      <c r="H43" s="3"/>
      <c r="I43" s="2" t="s">
        <v>274</v>
      </c>
      <c r="J43" s="96" t="s">
        <v>389</v>
      </c>
      <c r="K43" s="2"/>
      <c r="L43" s="75"/>
      <c r="M43" s="4"/>
      <c r="N43" s="75">
        <v>0</v>
      </c>
      <c r="O43" s="78">
        <v>1000</v>
      </c>
      <c r="P43" s="52">
        <f t="shared" si="182"/>
        <v>0</v>
      </c>
      <c r="Q43" s="86" t="s">
        <v>252</v>
      </c>
      <c r="R43" s="33">
        <f t="shared" ca="1" si="183"/>
        <v>0</v>
      </c>
      <c r="S43" s="83">
        <v>0.4</v>
      </c>
      <c r="T43" s="33">
        <f t="shared" ca="1" si="184"/>
        <v>0</v>
      </c>
      <c r="U43" s="83">
        <v>0.4</v>
      </c>
      <c r="V43" s="61" t="str">
        <f t="shared" si="185"/>
        <v xml:space="preserve"> </v>
      </c>
      <c r="W43" s="88" t="s">
        <v>271</v>
      </c>
      <c r="X43" s="61"/>
      <c r="Z43" s="92">
        <v>1</v>
      </c>
      <c r="AB43" s="7">
        <f t="shared" ca="1" si="186"/>
        <v>0</v>
      </c>
      <c r="AC43" s="7">
        <f t="shared" ca="1" si="187"/>
        <v>0</v>
      </c>
      <c r="AD43" s="7">
        <f t="shared" ca="1" si="188"/>
        <v>0</v>
      </c>
      <c r="AE43" s="7">
        <f t="shared" si="189"/>
        <v>0</v>
      </c>
      <c r="AF43" s="7">
        <f t="shared" si="190"/>
        <v>0</v>
      </c>
      <c r="AG43" s="68">
        <f t="shared" ca="1" si="191"/>
        <v>0</v>
      </c>
      <c r="AH43" s="68">
        <f t="shared" ca="1" si="192"/>
        <v>0</v>
      </c>
      <c r="AJ43" s="124"/>
      <c r="AL43" s="51">
        <f t="shared" si="193"/>
        <v>0</v>
      </c>
      <c r="AM43" s="69">
        <f t="shared" ca="1" si="194"/>
        <v>0</v>
      </c>
      <c r="AN43" s="70">
        <f t="shared" ca="1" si="195"/>
        <v>0</v>
      </c>
      <c r="AO43" s="70">
        <f t="shared" ca="1" si="196"/>
        <v>0</v>
      </c>
    </row>
    <row r="44" spans="2:41" x14ac:dyDescent="0.35">
      <c r="B44" t="str">
        <f t="shared" si="178"/>
        <v>CALCULO_EDIF!C850:E874</v>
      </c>
      <c r="C44">
        <f t="shared" si="179"/>
        <v>850</v>
      </c>
      <c r="D44">
        <f t="shared" si="180"/>
        <v>874</v>
      </c>
      <c r="E44" s="38">
        <v>35</v>
      </c>
      <c r="F44" t="str">
        <f t="shared" si="181"/>
        <v>CALCULO_EDIF!C850:C874</v>
      </c>
      <c r="H44" s="3"/>
      <c r="I44" s="2" t="s">
        <v>275</v>
      </c>
      <c r="J44" s="96" t="s">
        <v>389</v>
      </c>
      <c r="K44" s="2"/>
      <c r="L44" s="75"/>
      <c r="M44" s="4"/>
      <c r="N44" s="75">
        <v>0</v>
      </c>
      <c r="O44" s="78">
        <v>1000</v>
      </c>
      <c r="P44" s="52">
        <f t="shared" si="182"/>
        <v>0</v>
      </c>
      <c r="Q44" s="86" t="s">
        <v>252</v>
      </c>
      <c r="R44" s="33">
        <f t="shared" ca="1" si="183"/>
        <v>0</v>
      </c>
      <c r="S44" s="83">
        <v>0.4</v>
      </c>
      <c r="T44" s="33">
        <f t="shared" ca="1" si="184"/>
        <v>0</v>
      </c>
      <c r="U44" s="83">
        <v>0.4</v>
      </c>
      <c r="V44" s="61" t="str">
        <f t="shared" si="185"/>
        <v xml:space="preserve"> </v>
      </c>
      <c r="W44" s="88" t="s">
        <v>271</v>
      </c>
      <c r="X44" s="61"/>
      <c r="Z44" s="92">
        <v>1</v>
      </c>
      <c r="AB44" s="7">
        <f t="shared" ca="1" si="186"/>
        <v>0</v>
      </c>
      <c r="AC44" s="7">
        <f t="shared" ca="1" si="187"/>
        <v>0</v>
      </c>
      <c r="AD44" s="7">
        <f t="shared" ca="1" si="188"/>
        <v>0</v>
      </c>
      <c r="AE44" s="7">
        <f t="shared" si="189"/>
        <v>0</v>
      </c>
      <c r="AF44" s="7">
        <f t="shared" si="190"/>
        <v>0</v>
      </c>
      <c r="AG44" s="68">
        <f t="shared" ca="1" si="191"/>
        <v>0</v>
      </c>
      <c r="AH44" s="68">
        <f t="shared" ca="1" si="192"/>
        <v>0</v>
      </c>
      <c r="AJ44" s="124"/>
      <c r="AL44" s="51">
        <f t="shared" si="193"/>
        <v>0</v>
      </c>
      <c r="AM44" s="69">
        <f t="shared" ca="1" si="194"/>
        <v>0</v>
      </c>
      <c r="AN44" s="70">
        <f t="shared" ca="1" si="195"/>
        <v>0</v>
      </c>
      <c r="AO44" s="70">
        <f t="shared" ca="1" si="196"/>
        <v>0</v>
      </c>
    </row>
    <row r="45" spans="2:41" x14ac:dyDescent="0.35">
      <c r="B45" t="str">
        <f t="shared" ref="B45" si="216">CONCATENATE("CALCULO_EDIF!","C",C45,":","E",D45)</f>
        <v>CALCULO_EDIF!C875:E899</v>
      </c>
      <c r="C45">
        <f t="shared" ref="C45" si="217">IF(E45=1,1,(E45-1)*25)</f>
        <v>875</v>
      </c>
      <c r="D45">
        <f t="shared" ref="D45" si="218">IF(E45=1,24,C45+24)</f>
        <v>899</v>
      </c>
      <c r="E45" s="38">
        <v>36</v>
      </c>
      <c r="F45" t="str">
        <f t="shared" ref="F45" si="219">CONCATENATE("CALCULO_EDIF!","C",C45,":","C",D45)</f>
        <v>CALCULO_EDIF!C875:C899</v>
      </c>
      <c r="H45" s="3"/>
      <c r="I45" s="2" t="s">
        <v>276</v>
      </c>
      <c r="J45" s="96" t="s">
        <v>389</v>
      </c>
      <c r="K45" s="2"/>
      <c r="L45" s="75"/>
      <c r="M45" s="4"/>
      <c r="N45" s="75">
        <v>0</v>
      </c>
      <c r="O45" s="78">
        <v>1000</v>
      </c>
      <c r="P45" s="52">
        <f t="shared" ref="P45" si="220">IF(AND(ISBLANK(L45)*ISBLANK(N45)),"-",IF(AND(NOT(ISBLANK(L45))*NOT(ISBLANK(N45))),"Error",IF(ISBLANK(L45),N45,L45*O45)))</f>
        <v>0</v>
      </c>
      <c r="Q45" s="86" t="s">
        <v>252</v>
      </c>
      <c r="R45" s="33">
        <f t="shared" ref="R45" ca="1" si="221">IF(Q45="Otro",$B$1,VLOOKUP(Q45, INDIRECT(B45),2,FALSE))</f>
        <v>0</v>
      </c>
      <c r="S45" s="83">
        <v>0.4</v>
      </c>
      <c r="T45" s="33">
        <f t="shared" ref="T45" ca="1" si="222">IF(Q45="Otro",$B$1,VLOOKUP(Q45, INDIRECT(B45),3,FALSE))</f>
        <v>0</v>
      </c>
      <c r="U45" s="83">
        <v>0.4</v>
      </c>
      <c r="V45" s="61" t="str">
        <f t="shared" ref="V45" si="223">IF(S45+U45&gt;100%,"Error, suma &gt; 100%"," ")</f>
        <v xml:space="preserve"> </v>
      </c>
      <c r="W45" s="88" t="s">
        <v>271</v>
      </c>
      <c r="X45" s="61"/>
      <c r="Z45" s="92">
        <v>1</v>
      </c>
      <c r="AB45" s="7">
        <f t="shared" ref="AB45" ca="1" si="224">IF(R45="Valor:",P45*S45,P45*R45)</f>
        <v>0</v>
      </c>
      <c r="AC45" s="7">
        <f t="shared" ref="AC45" ca="1" si="225">IF(T45="Valor:",P45*U45,P45*T45)</f>
        <v>0</v>
      </c>
      <c r="AD45" s="7">
        <f t="shared" ref="AD45" ca="1" si="226">P45-AC45</f>
        <v>0</v>
      </c>
      <c r="AE45" s="7">
        <f t="shared" ref="AE45" si="227">P45*Z45</f>
        <v>0</v>
      </c>
      <c r="AF45" s="7">
        <f t="shared" ref="AF45" si="228">P45-AE45</f>
        <v>0</v>
      </c>
      <c r="AG45" s="68">
        <f t="shared" ref="AG45" ca="1" si="229">IF(AB45=AE45,AE45,IF(AB45&gt;AE45,AE45,AB45))</f>
        <v>0</v>
      </c>
      <c r="AH45" s="68">
        <f t="shared" ref="AH45" ca="1" si="230">IF(Z45=0,AE45,IF(AB45=AE45,AE45,IF(AB45&gt;AE45,AE45,IF((AB45/AE45+AN45/AE45)&gt;1,AB45,AO45))))</f>
        <v>0</v>
      </c>
      <c r="AJ45" s="124"/>
      <c r="AL45" s="51">
        <f t="shared" ref="AL45" si="231">AE45</f>
        <v>0</v>
      </c>
      <c r="AM45" s="69">
        <f t="shared" ref="AM45" ca="1" si="232">IF(T45="Valor:",U45*Z45,T45*Z45)</f>
        <v>0</v>
      </c>
      <c r="AN45" s="70">
        <f t="shared" ref="AN45" ca="1" si="233">P45*AM45</f>
        <v>0</v>
      </c>
      <c r="AO45" s="70">
        <f t="shared" ref="AO45" ca="1" si="234">AL45-AN45</f>
        <v>0</v>
      </c>
    </row>
    <row r="46" spans="2:41" x14ac:dyDescent="0.35">
      <c r="B46" t="str">
        <f t="shared" si="178"/>
        <v>CALCULO_EDIF!C900:E924</v>
      </c>
      <c r="C46">
        <f t="shared" si="179"/>
        <v>900</v>
      </c>
      <c r="D46">
        <f t="shared" si="180"/>
        <v>924</v>
      </c>
      <c r="E46" s="38">
        <v>37</v>
      </c>
      <c r="F46" t="str">
        <f t="shared" si="181"/>
        <v>CALCULO_EDIF!C900:C924</v>
      </c>
      <c r="H46" s="3"/>
      <c r="I46" s="2" t="s">
        <v>27</v>
      </c>
      <c r="J46" s="96" t="s">
        <v>389</v>
      </c>
      <c r="K46" s="2"/>
      <c r="L46" s="75"/>
      <c r="M46" s="4"/>
      <c r="N46" s="75">
        <v>0</v>
      </c>
      <c r="O46" s="78">
        <v>1000</v>
      </c>
      <c r="P46" s="52">
        <f t="shared" si="182"/>
        <v>0</v>
      </c>
      <c r="Q46" s="86" t="s">
        <v>252</v>
      </c>
      <c r="R46" s="33">
        <f t="shared" ca="1" si="183"/>
        <v>0</v>
      </c>
      <c r="S46" s="83">
        <v>0.4</v>
      </c>
      <c r="T46" s="33">
        <f t="shared" ca="1" si="184"/>
        <v>0</v>
      </c>
      <c r="U46" s="83">
        <v>0.4</v>
      </c>
      <c r="V46" s="61" t="str">
        <f t="shared" si="185"/>
        <v xml:space="preserve"> </v>
      </c>
      <c r="W46" s="88" t="s">
        <v>271</v>
      </c>
      <c r="X46" s="61"/>
      <c r="Z46" s="92">
        <v>1</v>
      </c>
      <c r="AB46" s="7">
        <f t="shared" ca="1" si="186"/>
        <v>0</v>
      </c>
      <c r="AC46" s="7">
        <f t="shared" ca="1" si="187"/>
        <v>0</v>
      </c>
      <c r="AD46" s="7">
        <f t="shared" ca="1" si="188"/>
        <v>0</v>
      </c>
      <c r="AE46" s="7">
        <f t="shared" si="189"/>
        <v>0</v>
      </c>
      <c r="AF46" s="7">
        <f t="shared" si="190"/>
        <v>0</v>
      </c>
      <c r="AG46" s="68">
        <f t="shared" ca="1" si="191"/>
        <v>0</v>
      </c>
      <c r="AH46" s="68">
        <f t="shared" ca="1" si="192"/>
        <v>0</v>
      </c>
      <c r="AJ46" s="124"/>
      <c r="AL46" s="51">
        <f t="shared" si="193"/>
        <v>0</v>
      </c>
      <c r="AM46" s="69">
        <f t="shared" ca="1" si="194"/>
        <v>0</v>
      </c>
      <c r="AN46" s="70">
        <f t="shared" ca="1" si="195"/>
        <v>0</v>
      </c>
      <c r="AO46" s="70">
        <f t="shared" ca="1" si="196"/>
        <v>0</v>
      </c>
    </row>
    <row r="47" spans="2:41" s="23" customFormat="1" ht="4.75" customHeight="1" x14ac:dyDescent="0.35">
      <c r="B47"/>
      <c r="C47"/>
      <c r="D47"/>
      <c r="E47" s="38"/>
      <c r="F47"/>
      <c r="G47"/>
      <c r="P47" s="45"/>
      <c r="Q47" s="76"/>
      <c r="R47" s="34"/>
      <c r="S47" s="87"/>
      <c r="T47" s="34"/>
      <c r="U47" s="87"/>
      <c r="V47" s="64"/>
      <c r="W47" s="89"/>
      <c r="X47" s="61"/>
      <c r="Y47" s="34"/>
      <c r="Z47" s="87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</row>
    <row r="48" spans="2:41" x14ac:dyDescent="0.35">
      <c r="B48" t="str">
        <f t="shared" ref="B48" si="235">CONCATENATE("CALCULO_EDIF!","C",C48,":","E",D48)</f>
        <v>CALCULO_EDIF!C925:E949</v>
      </c>
      <c r="C48">
        <f t="shared" ref="C48" si="236">IF(E48=1,1,(E48-1)*25)</f>
        <v>925</v>
      </c>
      <c r="D48">
        <f t="shared" ref="D48" si="237">IF(E48=1,24,C48+24)</f>
        <v>949</v>
      </c>
      <c r="E48" s="38">
        <v>38</v>
      </c>
      <c r="F48" t="str">
        <f t="shared" ref="F48" si="238">CONCATENATE("CALCULO_EDIF!","C",C48,":","C",D48)</f>
        <v>CALCULO_EDIF!C925:C949</v>
      </c>
      <c r="H48" s="3" t="s">
        <v>387</v>
      </c>
      <c r="I48" s="2" t="s">
        <v>8</v>
      </c>
      <c r="J48" s="96" t="s">
        <v>389</v>
      </c>
      <c r="K48" s="2"/>
      <c r="L48" s="75"/>
      <c r="M48" s="4"/>
      <c r="N48" s="75">
        <v>0</v>
      </c>
      <c r="O48" s="78">
        <v>600</v>
      </c>
      <c r="P48" s="52">
        <f>IF(AND(ISBLANK(L48)*ISBLANK(N48)),"-",IF(AND(NOT(ISBLANK(L48))*NOT(ISBLANK(N48))),"Error",IF(ISBLANK(L48),N48,L48*O48)))</f>
        <v>0</v>
      </c>
      <c r="Q48" s="86" t="s">
        <v>252</v>
      </c>
      <c r="R48" s="33">
        <f ca="1">IF(Q48="Otro",$B$1,VLOOKUP(Q48, INDIRECT(B48),2,FALSE))</f>
        <v>0</v>
      </c>
      <c r="S48" s="83">
        <v>0.4</v>
      </c>
      <c r="T48" s="33">
        <f t="shared" ref="T48" ca="1" si="239">IF(Q48="Otro",$B$1,VLOOKUP(Q48, INDIRECT(B48),3,FALSE))</f>
        <v>0</v>
      </c>
      <c r="U48" s="83">
        <v>0.4</v>
      </c>
      <c r="V48" s="61" t="str">
        <f>IF(S48+U48&gt;100%,"Error, suma &gt; 100%"," ")</f>
        <v xml:space="preserve"> </v>
      </c>
      <c r="W48" s="88" t="s">
        <v>271</v>
      </c>
      <c r="X48" s="61"/>
      <c r="Z48" s="92">
        <v>1</v>
      </c>
      <c r="AB48" s="7">
        <f ca="1">IF(R48="Valor:",P48*S48,P48*R48)</f>
        <v>0</v>
      </c>
      <c r="AC48" s="7">
        <f ca="1">IF(T48="Valor:",P48*U48,P48*T48)</f>
        <v>0</v>
      </c>
      <c r="AD48" s="7">
        <f ca="1">P48-AC48</f>
        <v>0</v>
      </c>
      <c r="AE48" s="7">
        <f>P48*Z48</f>
        <v>0</v>
      </c>
      <c r="AF48" s="7">
        <f>P48-AE48</f>
        <v>0</v>
      </c>
      <c r="AG48" s="68">
        <f t="shared" ref="AG48" ca="1" si="240">IF(AB48=AE48,AE48,IF(AB48&gt;AE48,AE48,AB48))</f>
        <v>0</v>
      </c>
      <c r="AH48" s="68">
        <f ca="1">IF(Z48=0,AE48,IF(AB48=AE48,AE48,IF(AB48&gt;AE48,AE48,IF((AB48/AE48+AN48/AE48)&gt;1,AB48,AO48))))</f>
        <v>0</v>
      </c>
      <c r="AJ48" s="95">
        <f ca="1">IF(SUM(AH48:AH48)=0,0%,SUM(AG48:AG48)/SUM(AH48:AH48))</f>
        <v>0</v>
      </c>
      <c r="AL48" s="51">
        <f>AE48</f>
        <v>0</v>
      </c>
      <c r="AM48" s="69">
        <f ca="1">IF(T48="Valor:",U48*Z48,T48*Z48)</f>
        <v>0</v>
      </c>
      <c r="AN48" s="70">
        <f ca="1">P48*AM48</f>
        <v>0</v>
      </c>
      <c r="AO48" s="70">
        <f t="shared" ref="AO48" ca="1" si="241">AL48-AN48</f>
        <v>0</v>
      </c>
    </row>
    <row r="49" spans="2:41" s="23" customFormat="1" ht="4.75" customHeight="1" x14ac:dyDescent="0.35">
      <c r="B49"/>
      <c r="C49"/>
      <c r="D49"/>
      <c r="E49" s="38"/>
      <c r="F49"/>
      <c r="G49"/>
      <c r="P49" s="45"/>
      <c r="Q49" s="76"/>
      <c r="R49" s="34"/>
      <c r="S49" s="87"/>
      <c r="T49" s="34"/>
      <c r="U49" s="87"/>
      <c r="V49" s="64"/>
      <c r="W49" s="89"/>
      <c r="X49" s="61"/>
      <c r="Y49" s="34"/>
      <c r="Z49" s="87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</row>
    <row r="50" spans="2:41" x14ac:dyDescent="0.35">
      <c r="B50" t="str">
        <f t="shared" ref="B50:B51" si="242">CONCATENATE("CALCULO_EDIF!","C",C50,":","E",D50)</f>
        <v>CALCULO_EDIF!C950:E974</v>
      </c>
      <c r="C50">
        <f t="shared" si="103"/>
        <v>950</v>
      </c>
      <c r="D50">
        <f t="shared" si="38"/>
        <v>974</v>
      </c>
      <c r="E50" s="38">
        <v>39</v>
      </c>
      <c r="F50" t="str">
        <f t="shared" si="95"/>
        <v>CALCULO_EDIF!C950:C974</v>
      </c>
      <c r="H50" s="3" t="s">
        <v>75</v>
      </c>
      <c r="I50" s="2" t="s">
        <v>76</v>
      </c>
      <c r="J50" s="96" t="s">
        <v>389</v>
      </c>
      <c r="K50" s="2"/>
      <c r="L50" s="75"/>
      <c r="M50" s="4"/>
      <c r="N50" s="75">
        <v>0</v>
      </c>
      <c r="O50" s="78">
        <v>1000</v>
      </c>
      <c r="P50" s="52">
        <f>IF(AND(ISBLANK(L50)*ISBLANK(N50)),"-",IF(AND(NOT(ISBLANK(L50))*NOT(ISBLANK(N50))),"Error",IF(ISBLANK(L50),N50,L50*O50)))</f>
        <v>0</v>
      </c>
      <c r="Q50" s="86" t="s">
        <v>252</v>
      </c>
      <c r="R50" s="33">
        <f ca="1">IF(Q50="Otro",$B$1,VLOOKUP(Q50, INDIRECT(B50),2,FALSE))</f>
        <v>0</v>
      </c>
      <c r="S50" s="83">
        <v>0.4</v>
      </c>
      <c r="T50" s="33">
        <f t="shared" ca="1" si="96"/>
        <v>0</v>
      </c>
      <c r="U50" s="83">
        <v>0.4</v>
      </c>
      <c r="V50" s="61" t="str">
        <f>IF(S50+U50&gt;100%,"Error, suma &gt; 100%"," ")</f>
        <v xml:space="preserve"> </v>
      </c>
      <c r="W50" s="88" t="s">
        <v>271</v>
      </c>
      <c r="X50" s="61"/>
      <c r="Z50" s="92">
        <v>1</v>
      </c>
      <c r="AB50" s="7">
        <f ca="1">IF(R50="Valor:",P50*S50,P50*R50)</f>
        <v>0</v>
      </c>
      <c r="AC50" s="7">
        <f ca="1">IF(T50="Valor:",P50*U50,P50*T50)</f>
        <v>0</v>
      </c>
      <c r="AD50" s="7">
        <f ca="1">P50-AC50</f>
        <v>0</v>
      </c>
      <c r="AE50" s="7">
        <f>P50*Z50</f>
        <v>0</v>
      </c>
      <c r="AF50" s="7">
        <f>P50-AE50</f>
        <v>0</v>
      </c>
      <c r="AG50" s="68">
        <f t="shared" ca="1" si="104"/>
        <v>0</v>
      </c>
      <c r="AH50" s="68">
        <f ca="1">IF(Z50=0,AE50,IF(AB50=AE50,AE50,IF(AB50&gt;AE50,AE50,IF((AB50/AE50+AN50/AE50)&gt;1,AB50,AO50))))</f>
        <v>0</v>
      </c>
      <c r="AJ50" s="124">
        <f ca="1">IF(SUM(AH50:AH52)=0,0%,SUM(AG50:AG52)/SUM(AH50:AH52))</f>
        <v>0</v>
      </c>
      <c r="AL50" s="51">
        <f>AE50</f>
        <v>0</v>
      </c>
      <c r="AM50" s="69">
        <f ca="1">IF(T50="Valor:",U50*Z50,T50*Z50)</f>
        <v>0</v>
      </c>
      <c r="AN50" s="70">
        <f ca="1">P50*AM50</f>
        <v>0</v>
      </c>
      <c r="AO50" s="70">
        <f t="shared" ca="1" si="55"/>
        <v>0</v>
      </c>
    </row>
    <row r="51" spans="2:41" x14ac:dyDescent="0.35">
      <c r="B51" t="str">
        <f t="shared" si="242"/>
        <v>CALCULO_EDIF!C975:E999</v>
      </c>
      <c r="C51">
        <f t="shared" si="103"/>
        <v>975</v>
      </c>
      <c r="D51">
        <f t="shared" si="38"/>
        <v>999</v>
      </c>
      <c r="E51" s="38">
        <v>40</v>
      </c>
      <c r="F51" t="str">
        <f t="shared" si="95"/>
        <v>CALCULO_EDIF!C975:C999</v>
      </c>
      <c r="H51" s="3"/>
      <c r="I51" s="2" t="s">
        <v>308</v>
      </c>
      <c r="J51" s="96" t="s">
        <v>389</v>
      </c>
      <c r="K51" s="2"/>
      <c r="L51" s="75"/>
      <c r="M51" s="4"/>
      <c r="N51" s="75">
        <v>0</v>
      </c>
      <c r="O51" s="78">
        <v>1000</v>
      </c>
      <c r="P51" s="52">
        <f>IF(AND(ISBLANK(L51)*ISBLANK(N51)),"-",IF(AND(NOT(ISBLANK(L51))*NOT(ISBLANK(N51))),"Error",IF(ISBLANK(L51),N51,L51*O51)))</f>
        <v>0</v>
      </c>
      <c r="Q51" s="86" t="s">
        <v>252</v>
      </c>
      <c r="R51" s="33">
        <f ca="1">IF(Q51="Otro",$B$1,VLOOKUP(Q51, INDIRECT(B51),2,FALSE))</f>
        <v>0</v>
      </c>
      <c r="S51" s="83">
        <v>0.4</v>
      </c>
      <c r="T51" s="33">
        <f t="shared" ca="1" si="96"/>
        <v>0</v>
      </c>
      <c r="U51" s="83">
        <v>0.4</v>
      </c>
      <c r="V51" s="61" t="str">
        <f>IF(S51+U51&gt;100%,"Error, suma &gt; 100%"," ")</f>
        <v xml:space="preserve"> </v>
      </c>
      <c r="W51" s="88" t="s">
        <v>271</v>
      </c>
      <c r="X51" s="61"/>
      <c r="Z51" s="92">
        <v>1</v>
      </c>
      <c r="AB51" s="7">
        <f ca="1">IF(R51="Valor:",P51*S51,P51*R51)</f>
        <v>0</v>
      </c>
      <c r="AC51" s="7">
        <f ca="1">IF(T51="Valor:",P51*U51,P51*T51)</f>
        <v>0</v>
      </c>
      <c r="AD51" s="7">
        <f ca="1">P51-AC51</f>
        <v>0</v>
      </c>
      <c r="AE51" s="7">
        <f>P51*Z51</f>
        <v>0</v>
      </c>
      <c r="AF51" s="7">
        <f>P51-AE51</f>
        <v>0</v>
      </c>
      <c r="AG51" s="68">
        <f t="shared" ca="1" si="104"/>
        <v>0</v>
      </c>
      <c r="AH51" s="68">
        <f ca="1">IF(Z51=0,AE51,IF(AB51=AE51,AE51,IF(AB51&gt;AE51,AE51,IF((AB51/AE51+AN51/AE51)&gt;1,AB51,AO51))))</f>
        <v>0</v>
      </c>
      <c r="AJ51" s="124"/>
      <c r="AL51" s="51">
        <f>AE51</f>
        <v>0</v>
      </c>
      <c r="AM51" s="69">
        <f ca="1">IF(T51="Valor:",U51*Z51,T51*Z51)</f>
        <v>0</v>
      </c>
      <c r="AN51" s="70">
        <f ca="1">P51*AM51</f>
        <v>0</v>
      </c>
      <c r="AO51" s="70">
        <f t="shared" ca="1" si="55"/>
        <v>0</v>
      </c>
    </row>
    <row r="52" spans="2:41" x14ac:dyDescent="0.35">
      <c r="B52" t="str">
        <f t="shared" ref="B52" si="243">CONCATENATE("CALCULO_EDIF!","C",C52,":","E",D52)</f>
        <v>CALCULO_EDIF!C1000:E1024</v>
      </c>
      <c r="C52">
        <f t="shared" ref="C52" si="244">IF(E52=1,1,(E52-1)*25)</f>
        <v>1000</v>
      </c>
      <c r="D52">
        <f t="shared" ref="D52" si="245">IF(E52=1,24,C52+24)</f>
        <v>1024</v>
      </c>
      <c r="E52" s="38">
        <v>41</v>
      </c>
      <c r="F52" t="str">
        <f t="shared" ref="F52" si="246">CONCATENATE("CALCULO_EDIF!","C",C52,":","C",D52)</f>
        <v>CALCULO_EDIF!C1000:C1024</v>
      </c>
      <c r="H52" s="3"/>
      <c r="I52" s="2" t="s">
        <v>27</v>
      </c>
      <c r="J52" s="96" t="s">
        <v>389</v>
      </c>
      <c r="K52" s="2"/>
      <c r="L52" s="75"/>
      <c r="M52" s="4"/>
      <c r="N52" s="75">
        <v>0</v>
      </c>
      <c r="O52" s="78">
        <v>1000</v>
      </c>
      <c r="P52" s="52">
        <f>IF(AND(ISBLANK(L52)*ISBLANK(N52)),"-",IF(AND(NOT(ISBLANK(L52))*NOT(ISBLANK(N52))),"Error",IF(ISBLANK(L52),N52,L52*O52)))</f>
        <v>0</v>
      </c>
      <c r="Q52" s="86" t="s">
        <v>252</v>
      </c>
      <c r="R52" s="33">
        <f ca="1">IF(Q52="Otro",$B$1,VLOOKUP(Q52, INDIRECT(B52),2,FALSE))</f>
        <v>0</v>
      </c>
      <c r="S52" s="83">
        <v>0.4</v>
      </c>
      <c r="T52" s="33">
        <f t="shared" ref="T52" ca="1" si="247">IF(Q52="Otro",$B$1,VLOOKUP(Q52, INDIRECT(B52),3,FALSE))</f>
        <v>0</v>
      </c>
      <c r="U52" s="83">
        <v>0.4</v>
      </c>
      <c r="V52" s="61" t="str">
        <f>IF(S52+U52&gt;100%,"Error, suma &gt; 100%"," ")</f>
        <v xml:space="preserve"> </v>
      </c>
      <c r="W52" s="88" t="s">
        <v>271</v>
      </c>
      <c r="X52" s="61"/>
      <c r="Z52" s="92">
        <v>1</v>
      </c>
      <c r="AB52" s="7">
        <f ca="1">IF(R52="Valor:",P52*S52,P52*R52)</f>
        <v>0</v>
      </c>
      <c r="AC52" s="7">
        <f ca="1">IF(T52="Valor:",P52*U52,P52*T52)</f>
        <v>0</v>
      </c>
      <c r="AD52" s="7">
        <f ca="1">P52-AC52</f>
        <v>0</v>
      </c>
      <c r="AE52" s="7">
        <f>P52*Z52</f>
        <v>0</v>
      </c>
      <c r="AF52" s="7">
        <f>P52-AE52</f>
        <v>0</v>
      </c>
      <c r="AG52" s="68">
        <f t="shared" ref="AG52" ca="1" si="248">IF(AB52=AE52,AE52,IF(AB52&gt;AE52,AE52,AB52))</f>
        <v>0</v>
      </c>
      <c r="AH52" s="68">
        <f ca="1">IF(Z52=0,AE52,IF(AB52=AE52,AE52,IF(AB52&gt;AE52,AE52,IF((AB52/AE52+AN52/AE52)&gt;1,AB52,AO52))))</f>
        <v>0</v>
      </c>
      <c r="AJ52" s="124"/>
      <c r="AL52" s="51">
        <f>AE52</f>
        <v>0</v>
      </c>
      <c r="AM52" s="69">
        <f ca="1">IF(T52="Valor:",U52*Z52,T52*Z52)</f>
        <v>0</v>
      </c>
      <c r="AN52" s="70">
        <f ca="1">P52*AM52</f>
        <v>0</v>
      </c>
      <c r="AO52" s="70">
        <f t="shared" ref="AO52" ca="1" si="249">AL52-AN52</f>
        <v>0</v>
      </c>
    </row>
    <row r="53" spans="2:41" ht="18.5" x14ac:dyDescent="0.45">
      <c r="E53" s="38"/>
      <c r="H53" s="23"/>
      <c r="I53" s="23"/>
      <c r="J53" s="23"/>
      <c r="K53" s="23"/>
      <c r="L53" s="23"/>
      <c r="M53" s="23"/>
      <c r="N53" s="23"/>
      <c r="O53" s="23"/>
      <c r="P53" s="23"/>
      <c r="Q53" s="24"/>
      <c r="R53" s="23"/>
      <c r="S53" s="23"/>
      <c r="T53" s="23"/>
      <c r="U53" s="23"/>
      <c r="V53" s="66"/>
      <c r="W53" s="66"/>
      <c r="X53" s="66"/>
      <c r="Y53" s="23"/>
      <c r="Z53" s="23"/>
      <c r="AB53" s="8">
        <f t="shared" ref="AB53:AH53" ca="1" si="250">SUM(AB26:AB52)</f>
        <v>0</v>
      </c>
      <c r="AC53" s="8">
        <f t="shared" ca="1" si="250"/>
        <v>0</v>
      </c>
      <c r="AD53" s="8">
        <f t="shared" ca="1" si="250"/>
        <v>0</v>
      </c>
      <c r="AE53" s="8">
        <f t="shared" si="250"/>
        <v>0</v>
      </c>
      <c r="AF53" s="8">
        <f t="shared" si="250"/>
        <v>0</v>
      </c>
      <c r="AG53" s="8">
        <f t="shared" ca="1" si="250"/>
        <v>0</v>
      </c>
      <c r="AH53" s="8">
        <f t="shared" ca="1" si="250"/>
        <v>0</v>
      </c>
      <c r="AJ53" s="18">
        <f ca="1">IF(AH53=0,0%,AG53/AH53)</f>
        <v>0</v>
      </c>
      <c r="AL53" s="51">
        <f>AE53</f>
        <v>0</v>
      </c>
      <c r="AM53" s="69">
        <f>IF(T53="Valor:",U53*Z53,T53*Z53)</f>
        <v>0</v>
      </c>
      <c r="AN53" s="70">
        <f>P53*AM53</f>
        <v>0</v>
      </c>
      <c r="AO53" s="70">
        <f t="shared" si="55"/>
        <v>0</v>
      </c>
    </row>
    <row r="54" spans="2:41" x14ac:dyDescent="0.35">
      <c r="E54" s="38"/>
    </row>
    <row r="55" spans="2:41" ht="80.400000000000006" customHeight="1" x14ac:dyDescent="0.35">
      <c r="E55" s="38"/>
      <c r="H55" s="10" t="s">
        <v>9</v>
      </c>
      <c r="I55" s="9"/>
      <c r="J55" s="9"/>
      <c r="K55" s="9"/>
      <c r="L55" s="11" t="s">
        <v>1</v>
      </c>
      <c r="M55" s="11"/>
      <c r="N55" s="11"/>
      <c r="O55" s="11" t="s">
        <v>2</v>
      </c>
      <c r="P55" s="11" t="s">
        <v>3</v>
      </c>
      <c r="Q55" s="12"/>
      <c r="R55" s="123" t="s">
        <v>4</v>
      </c>
      <c r="S55" s="123"/>
      <c r="T55" s="123" t="s">
        <v>257</v>
      </c>
      <c r="U55" s="123"/>
      <c r="V55" s="67" t="str">
        <f>IF(S55+U55&gt;100%,"Error, &gt; 100%"," ")</f>
        <v xml:space="preserve"> </v>
      </c>
      <c r="W55" s="67"/>
      <c r="X55" s="67"/>
      <c r="Y55" s="13"/>
      <c r="Z55" s="14" t="s">
        <v>264</v>
      </c>
      <c r="AB55" s="14" t="s">
        <v>77</v>
      </c>
      <c r="AC55" s="14" t="s">
        <v>254</v>
      </c>
      <c r="AD55" s="14" t="s">
        <v>259</v>
      </c>
      <c r="AE55" s="14" t="s">
        <v>261</v>
      </c>
      <c r="AF55" s="14" t="s">
        <v>260</v>
      </c>
      <c r="AG55" s="14" t="s">
        <v>262</v>
      </c>
      <c r="AH55" s="14" t="s">
        <v>263</v>
      </c>
      <c r="AI55" s="25"/>
      <c r="AJ55" s="14" t="s">
        <v>78</v>
      </c>
      <c r="AK55" s="13"/>
      <c r="AL55" s="73" t="s">
        <v>272</v>
      </c>
      <c r="AM55" s="73" t="s">
        <v>273</v>
      </c>
      <c r="AN55" s="73" t="s">
        <v>265</v>
      </c>
      <c r="AO55" s="73" t="s">
        <v>266</v>
      </c>
    </row>
    <row r="56" spans="2:41" x14ac:dyDescent="0.35">
      <c r="B56" t="str">
        <f t="shared" ref="B56:B68" si="251">CONCATENATE("CALCULO_EDIF!","C",C56,":","E",D56)</f>
        <v>CALCULO_EDIF!C1025:E1049</v>
      </c>
      <c r="C56">
        <f t="shared" si="103"/>
        <v>1025</v>
      </c>
      <c r="D56">
        <f t="shared" si="38"/>
        <v>1049</v>
      </c>
      <c r="E56" s="38">
        <v>42</v>
      </c>
      <c r="F56" t="str">
        <f t="shared" si="95"/>
        <v>CALCULO_EDIF!C1025:C1049</v>
      </c>
      <c r="H56" s="3" t="s">
        <v>10</v>
      </c>
      <c r="I56" s="2" t="s">
        <v>87</v>
      </c>
      <c r="J56" s="96" t="s">
        <v>389</v>
      </c>
      <c r="K56" s="2"/>
      <c r="L56" s="75"/>
      <c r="M56" s="4"/>
      <c r="N56" s="75">
        <v>0</v>
      </c>
      <c r="O56" s="78">
        <v>900</v>
      </c>
      <c r="P56" s="52">
        <f t="shared" ref="P56:P68" si="252">IF(AND(ISBLANK(L56)*ISBLANK(N56)),"-",IF(AND(NOT(ISBLANK(L56))*NOT(ISBLANK(N56))),"Error",IF(ISBLANK(L56),N56,L56*O56)))</f>
        <v>0</v>
      </c>
      <c r="Q56" s="86" t="s">
        <v>252</v>
      </c>
      <c r="R56" s="33">
        <f t="shared" ref="R56:R68" ca="1" si="253">IF(Q56="Otro",$B$1,VLOOKUP(Q56, INDIRECT(B56),2,FALSE))</f>
        <v>0</v>
      </c>
      <c r="S56" s="83">
        <v>0.4</v>
      </c>
      <c r="T56" s="33">
        <f t="shared" ref="T56:T101" ca="1" si="254">IF(Q56="Otro",$B$1,VLOOKUP(Q56, INDIRECT(B56),3,FALSE))</f>
        <v>0</v>
      </c>
      <c r="U56" s="83">
        <v>0.4</v>
      </c>
      <c r="V56" s="61" t="str">
        <f t="shared" ref="V56:V68" si="255">IF(S56+U56&gt;100%,"Error, suma &gt; 100%"," ")</f>
        <v xml:space="preserve"> </v>
      </c>
      <c r="W56" s="88" t="s">
        <v>271</v>
      </c>
      <c r="X56" s="61"/>
      <c r="Z56" s="92">
        <v>1</v>
      </c>
      <c r="AB56" s="7">
        <f t="shared" ref="AB56:AB68" ca="1" si="256">IF(R56="Valor:",P56*S56,P56*R56)</f>
        <v>0</v>
      </c>
      <c r="AC56" s="7">
        <f t="shared" ref="AC56:AC68" ca="1" si="257">IF(T56="Valor:",P56*U56,P56*T56)</f>
        <v>0</v>
      </c>
      <c r="AD56" s="7">
        <f t="shared" ref="AD56:AD68" ca="1" si="258">P56-AC56</f>
        <v>0</v>
      </c>
      <c r="AE56" s="7">
        <f t="shared" ref="AE56:AE68" si="259">P56*Z56</f>
        <v>0</v>
      </c>
      <c r="AF56" s="7">
        <f t="shared" ref="AF56:AF68" si="260">P56-AE56</f>
        <v>0</v>
      </c>
      <c r="AG56" s="68">
        <f t="shared" ref="AG56" ca="1" si="261">IF(AB56=AE56,AE56,IF(AB56&gt;AE56,AE56,AB56))</f>
        <v>0</v>
      </c>
      <c r="AH56" s="68">
        <f t="shared" ref="AH56:AH68" ca="1" si="262">IF(Z56=0,AE56,IF(AB56=AE56,AE56,IF(AB56&gt;AE56,AE56,IF((AB56/AE56+AN56/AE56)&gt;1,AB56,AO56))))</f>
        <v>0</v>
      </c>
      <c r="AJ56" s="124">
        <f ca="1">IF(SUM(AH56:AH68)=0,0%,SUM(AG56:AG68)/SUM(AH56:AH68))</f>
        <v>0</v>
      </c>
      <c r="AL56" s="51">
        <f t="shared" ref="AL56:AL68" si="263">AE56</f>
        <v>0</v>
      </c>
      <c r="AM56" s="69">
        <f t="shared" ref="AM56:AM68" ca="1" si="264">IF(T56="Valor:",U56*Z56,T56*Z56)</f>
        <v>0</v>
      </c>
      <c r="AN56" s="70">
        <f t="shared" ref="AN56:AN68" ca="1" si="265">P56*AM56</f>
        <v>0</v>
      </c>
      <c r="AO56" s="70">
        <f t="shared" ca="1" si="55"/>
        <v>0</v>
      </c>
    </row>
    <row r="57" spans="2:41" x14ac:dyDescent="0.35">
      <c r="B57" t="str">
        <f t="shared" si="251"/>
        <v>CALCULO_EDIF!C1050:E1074</v>
      </c>
      <c r="C57">
        <f t="shared" si="103"/>
        <v>1050</v>
      </c>
      <c r="D57">
        <f t="shared" si="38"/>
        <v>1074</v>
      </c>
      <c r="E57" s="38">
        <v>43</v>
      </c>
      <c r="F57" t="str">
        <f t="shared" si="95"/>
        <v>CALCULO_EDIF!C1050:C1074</v>
      </c>
      <c r="H57" s="3"/>
      <c r="I57" s="2" t="s">
        <v>86</v>
      </c>
      <c r="J57" s="96" t="s">
        <v>389</v>
      </c>
      <c r="K57" s="2"/>
      <c r="L57" s="75"/>
      <c r="M57" s="4"/>
      <c r="N57" s="75">
        <v>0</v>
      </c>
      <c r="O57" s="78">
        <v>2300</v>
      </c>
      <c r="P57" s="52">
        <f t="shared" si="252"/>
        <v>0</v>
      </c>
      <c r="Q57" s="86" t="s">
        <v>252</v>
      </c>
      <c r="R57" s="33">
        <f t="shared" ca="1" si="253"/>
        <v>0</v>
      </c>
      <c r="S57" s="83">
        <v>0.4</v>
      </c>
      <c r="T57" s="33">
        <f t="shared" ca="1" si="254"/>
        <v>0</v>
      </c>
      <c r="U57" s="83">
        <v>0.4</v>
      </c>
      <c r="V57" s="61" t="str">
        <f t="shared" si="255"/>
        <v xml:space="preserve"> </v>
      </c>
      <c r="W57" s="88" t="s">
        <v>271</v>
      </c>
      <c r="X57" s="61"/>
      <c r="Z57" s="92">
        <v>1</v>
      </c>
      <c r="AB57" s="7">
        <f t="shared" ca="1" si="256"/>
        <v>0</v>
      </c>
      <c r="AC57" s="7">
        <f t="shared" ca="1" si="257"/>
        <v>0</v>
      </c>
      <c r="AD57" s="7">
        <f t="shared" ca="1" si="258"/>
        <v>0</v>
      </c>
      <c r="AE57" s="7">
        <f t="shared" si="259"/>
        <v>0</v>
      </c>
      <c r="AF57" s="7">
        <f t="shared" si="260"/>
        <v>0</v>
      </c>
      <c r="AG57" s="68">
        <f t="shared" ref="AG57:AG101" ca="1" si="266">IF(AB57=AE57,AE57,IF(AB57&gt;AE57,AE57,AB57))</f>
        <v>0</v>
      </c>
      <c r="AH57" s="68">
        <f t="shared" ca="1" si="262"/>
        <v>0</v>
      </c>
      <c r="AJ57" s="124"/>
      <c r="AL57" s="51">
        <f t="shared" si="263"/>
        <v>0</v>
      </c>
      <c r="AM57" s="69">
        <f t="shared" ca="1" si="264"/>
        <v>0</v>
      </c>
      <c r="AN57" s="70">
        <f t="shared" ca="1" si="265"/>
        <v>0</v>
      </c>
      <c r="AO57" s="70">
        <f t="shared" ca="1" si="55"/>
        <v>0</v>
      </c>
    </row>
    <row r="58" spans="2:41" x14ac:dyDescent="0.35">
      <c r="B58" t="str">
        <f t="shared" si="251"/>
        <v>CALCULO_EDIF!C1075:E1099</v>
      </c>
      <c r="C58">
        <f t="shared" si="103"/>
        <v>1075</v>
      </c>
      <c r="D58">
        <f t="shared" si="38"/>
        <v>1099</v>
      </c>
      <c r="E58" s="38">
        <v>44</v>
      </c>
      <c r="F58" t="str">
        <f t="shared" si="95"/>
        <v>CALCULO_EDIF!C1075:C1099</v>
      </c>
      <c r="H58" s="2"/>
      <c r="I58" s="2" t="s">
        <v>50</v>
      </c>
      <c r="J58" s="96" t="s">
        <v>389</v>
      </c>
      <c r="K58" s="2"/>
      <c r="L58" s="75"/>
      <c r="M58" s="4"/>
      <c r="N58" s="75">
        <v>0</v>
      </c>
      <c r="O58" s="78">
        <v>1250</v>
      </c>
      <c r="P58" s="52">
        <f t="shared" si="252"/>
        <v>0</v>
      </c>
      <c r="Q58" s="86" t="s">
        <v>252</v>
      </c>
      <c r="R58" s="33">
        <f t="shared" ca="1" si="253"/>
        <v>0</v>
      </c>
      <c r="S58" s="83">
        <v>0.4</v>
      </c>
      <c r="T58" s="33">
        <f t="shared" ca="1" si="254"/>
        <v>0</v>
      </c>
      <c r="U58" s="83">
        <v>0.4</v>
      </c>
      <c r="V58" s="61" t="str">
        <f t="shared" si="255"/>
        <v xml:space="preserve"> </v>
      </c>
      <c r="W58" s="88" t="s">
        <v>271</v>
      </c>
      <c r="X58" s="61"/>
      <c r="Z58" s="92">
        <v>1</v>
      </c>
      <c r="AB58" s="7">
        <f t="shared" ca="1" si="256"/>
        <v>0</v>
      </c>
      <c r="AC58" s="7">
        <f t="shared" ca="1" si="257"/>
        <v>0</v>
      </c>
      <c r="AD58" s="7">
        <f t="shared" ca="1" si="258"/>
        <v>0</v>
      </c>
      <c r="AE58" s="7">
        <f t="shared" si="259"/>
        <v>0</v>
      </c>
      <c r="AF58" s="7">
        <f t="shared" si="260"/>
        <v>0</v>
      </c>
      <c r="AG58" s="68">
        <f t="shared" ca="1" si="266"/>
        <v>0</v>
      </c>
      <c r="AH58" s="68">
        <f t="shared" ca="1" si="262"/>
        <v>0</v>
      </c>
      <c r="AJ58" s="124"/>
      <c r="AL58" s="51">
        <f t="shared" si="263"/>
        <v>0</v>
      </c>
      <c r="AM58" s="69">
        <f t="shared" ca="1" si="264"/>
        <v>0</v>
      </c>
      <c r="AN58" s="70">
        <f t="shared" ca="1" si="265"/>
        <v>0</v>
      </c>
      <c r="AO58" s="70">
        <f t="shared" ca="1" si="55"/>
        <v>0</v>
      </c>
    </row>
    <row r="59" spans="2:41" x14ac:dyDescent="0.35">
      <c r="B59" t="str">
        <f t="shared" si="251"/>
        <v>CALCULO_EDIF!C1100:E1124</v>
      </c>
      <c r="C59">
        <f t="shared" si="103"/>
        <v>1100</v>
      </c>
      <c r="D59">
        <f t="shared" si="38"/>
        <v>1124</v>
      </c>
      <c r="E59" s="38">
        <v>45</v>
      </c>
      <c r="F59" t="str">
        <f t="shared" si="95"/>
        <v>CALCULO_EDIF!C1100:C1124</v>
      </c>
      <c r="H59" s="2"/>
      <c r="I59" s="2" t="s">
        <v>85</v>
      </c>
      <c r="J59" s="96" t="s">
        <v>389</v>
      </c>
      <c r="K59" s="2"/>
      <c r="L59" s="75"/>
      <c r="M59" s="4"/>
      <c r="N59" s="75">
        <v>0</v>
      </c>
      <c r="O59" s="78">
        <v>1100</v>
      </c>
      <c r="P59" s="52">
        <f t="shared" si="252"/>
        <v>0</v>
      </c>
      <c r="Q59" s="86" t="s">
        <v>252</v>
      </c>
      <c r="R59" s="33">
        <f t="shared" ca="1" si="253"/>
        <v>0</v>
      </c>
      <c r="S59" s="83">
        <v>0.4</v>
      </c>
      <c r="T59" s="33">
        <f t="shared" ca="1" si="254"/>
        <v>0</v>
      </c>
      <c r="U59" s="83">
        <v>0.4</v>
      </c>
      <c r="V59" s="61" t="str">
        <f t="shared" si="255"/>
        <v xml:space="preserve"> </v>
      </c>
      <c r="W59" s="88" t="s">
        <v>271</v>
      </c>
      <c r="X59" s="61"/>
      <c r="Z59" s="92">
        <v>1</v>
      </c>
      <c r="AB59" s="7">
        <f t="shared" ca="1" si="256"/>
        <v>0</v>
      </c>
      <c r="AC59" s="7">
        <f t="shared" ca="1" si="257"/>
        <v>0</v>
      </c>
      <c r="AD59" s="7">
        <f t="shared" ca="1" si="258"/>
        <v>0</v>
      </c>
      <c r="AE59" s="7">
        <f t="shared" si="259"/>
        <v>0</v>
      </c>
      <c r="AF59" s="7">
        <f t="shared" si="260"/>
        <v>0</v>
      </c>
      <c r="AG59" s="68">
        <f t="shared" ca="1" si="266"/>
        <v>0</v>
      </c>
      <c r="AH59" s="68">
        <f t="shared" ca="1" si="262"/>
        <v>0</v>
      </c>
      <c r="AJ59" s="124"/>
      <c r="AL59" s="51">
        <f t="shared" si="263"/>
        <v>0</v>
      </c>
      <c r="AM59" s="69">
        <f t="shared" ca="1" si="264"/>
        <v>0</v>
      </c>
      <c r="AN59" s="70">
        <f t="shared" ca="1" si="265"/>
        <v>0</v>
      </c>
      <c r="AO59" s="70">
        <f t="shared" ca="1" si="55"/>
        <v>0</v>
      </c>
    </row>
    <row r="60" spans="2:41" x14ac:dyDescent="0.35">
      <c r="B60" t="str">
        <f t="shared" si="251"/>
        <v>CALCULO_EDIF!C1125:E1149</v>
      </c>
      <c r="C60">
        <f t="shared" si="103"/>
        <v>1125</v>
      </c>
      <c r="D60">
        <f t="shared" si="38"/>
        <v>1149</v>
      </c>
      <c r="E60" s="38">
        <v>46</v>
      </c>
      <c r="F60" t="str">
        <f t="shared" si="95"/>
        <v>CALCULO_EDIF!C1125:C1149</v>
      </c>
      <c r="H60" s="2"/>
      <c r="I60" s="2" t="s">
        <v>84</v>
      </c>
      <c r="J60" s="96" t="s">
        <v>389</v>
      </c>
      <c r="K60" s="2"/>
      <c r="L60" s="75"/>
      <c r="M60" s="4"/>
      <c r="N60" s="75">
        <v>0</v>
      </c>
      <c r="O60" s="78">
        <v>1850</v>
      </c>
      <c r="P60" s="52">
        <f t="shared" si="252"/>
        <v>0</v>
      </c>
      <c r="Q60" s="86" t="s">
        <v>252</v>
      </c>
      <c r="R60" s="33">
        <f t="shared" ca="1" si="253"/>
        <v>0</v>
      </c>
      <c r="S60" s="83">
        <v>0.36</v>
      </c>
      <c r="T60" s="33">
        <f t="shared" ca="1" si="254"/>
        <v>0</v>
      </c>
      <c r="U60" s="83">
        <v>0.36</v>
      </c>
      <c r="V60" s="61" t="str">
        <f t="shared" si="255"/>
        <v xml:space="preserve"> </v>
      </c>
      <c r="W60" s="88" t="s">
        <v>271</v>
      </c>
      <c r="X60" s="61"/>
      <c r="Z60" s="92">
        <v>1</v>
      </c>
      <c r="AB60" s="7">
        <f t="shared" ca="1" si="256"/>
        <v>0</v>
      </c>
      <c r="AC60" s="7">
        <f t="shared" ca="1" si="257"/>
        <v>0</v>
      </c>
      <c r="AD60" s="7">
        <f t="shared" ca="1" si="258"/>
        <v>0</v>
      </c>
      <c r="AE60" s="7">
        <f t="shared" si="259"/>
        <v>0</v>
      </c>
      <c r="AF60" s="7">
        <f t="shared" si="260"/>
        <v>0</v>
      </c>
      <c r="AG60" s="68">
        <f t="shared" ca="1" si="266"/>
        <v>0</v>
      </c>
      <c r="AH60" s="68">
        <f t="shared" ca="1" si="262"/>
        <v>0</v>
      </c>
      <c r="AJ60" s="124"/>
      <c r="AL60" s="51">
        <f t="shared" si="263"/>
        <v>0</v>
      </c>
      <c r="AM60" s="69">
        <f t="shared" ca="1" si="264"/>
        <v>0</v>
      </c>
      <c r="AN60" s="70">
        <f t="shared" ca="1" si="265"/>
        <v>0</v>
      </c>
      <c r="AO60" s="70">
        <f t="shared" ca="1" si="55"/>
        <v>0</v>
      </c>
    </row>
    <row r="61" spans="2:41" x14ac:dyDescent="0.35">
      <c r="B61" t="str">
        <f t="shared" si="251"/>
        <v>CALCULO_EDIF!C1150:E1174</v>
      </c>
      <c r="C61">
        <f t="shared" si="103"/>
        <v>1150</v>
      </c>
      <c r="D61">
        <f t="shared" si="38"/>
        <v>1174</v>
      </c>
      <c r="E61" s="38">
        <v>47</v>
      </c>
      <c r="F61" t="str">
        <f t="shared" si="95"/>
        <v>CALCULO_EDIF!C1150:C1174</v>
      </c>
      <c r="H61" s="2"/>
      <c r="I61" s="2" t="s">
        <v>83</v>
      </c>
      <c r="J61" s="96" t="s">
        <v>389</v>
      </c>
      <c r="K61" s="2"/>
      <c r="L61" s="75"/>
      <c r="M61" s="4"/>
      <c r="N61" s="75">
        <v>0</v>
      </c>
      <c r="O61" s="78">
        <v>7800</v>
      </c>
      <c r="P61" s="52">
        <f t="shared" si="252"/>
        <v>0</v>
      </c>
      <c r="Q61" s="86" t="s">
        <v>252</v>
      </c>
      <c r="R61" s="33">
        <f t="shared" ca="1" si="253"/>
        <v>0</v>
      </c>
      <c r="S61" s="83">
        <v>0.4</v>
      </c>
      <c r="T61" s="33">
        <f t="shared" ca="1" si="254"/>
        <v>0</v>
      </c>
      <c r="U61" s="83">
        <v>0.4</v>
      </c>
      <c r="V61" s="61" t="str">
        <f t="shared" si="255"/>
        <v xml:space="preserve"> </v>
      </c>
      <c r="W61" s="88" t="s">
        <v>271</v>
      </c>
      <c r="X61" s="61"/>
      <c r="Z61" s="92">
        <v>1</v>
      </c>
      <c r="AB61" s="7">
        <f t="shared" ca="1" si="256"/>
        <v>0</v>
      </c>
      <c r="AC61" s="7">
        <f t="shared" ca="1" si="257"/>
        <v>0</v>
      </c>
      <c r="AD61" s="7">
        <f t="shared" ca="1" si="258"/>
        <v>0</v>
      </c>
      <c r="AE61" s="7">
        <f t="shared" si="259"/>
        <v>0</v>
      </c>
      <c r="AF61" s="7">
        <f t="shared" si="260"/>
        <v>0</v>
      </c>
      <c r="AG61" s="68">
        <f t="shared" ca="1" si="266"/>
        <v>0</v>
      </c>
      <c r="AH61" s="68">
        <f t="shared" ca="1" si="262"/>
        <v>0</v>
      </c>
      <c r="AJ61" s="124"/>
      <c r="AL61" s="51">
        <f t="shared" si="263"/>
        <v>0</v>
      </c>
      <c r="AM61" s="69">
        <f t="shared" ca="1" si="264"/>
        <v>0</v>
      </c>
      <c r="AN61" s="70">
        <f t="shared" ca="1" si="265"/>
        <v>0</v>
      </c>
      <c r="AO61" s="70">
        <f t="shared" ca="1" si="55"/>
        <v>0</v>
      </c>
    </row>
    <row r="62" spans="2:41" x14ac:dyDescent="0.35">
      <c r="B62" t="str">
        <f t="shared" si="251"/>
        <v>CALCULO_EDIF!C1175:E1199</v>
      </c>
      <c r="C62">
        <f t="shared" si="103"/>
        <v>1175</v>
      </c>
      <c r="D62">
        <f t="shared" si="38"/>
        <v>1199</v>
      </c>
      <c r="E62" s="38">
        <v>48</v>
      </c>
      <c r="F62" t="str">
        <f t="shared" si="95"/>
        <v>CALCULO_EDIF!C1175:C1199</v>
      </c>
      <c r="H62" s="2"/>
      <c r="I62" s="2" t="s">
        <v>151</v>
      </c>
      <c r="J62" s="96" t="s">
        <v>389</v>
      </c>
      <c r="K62" s="2"/>
      <c r="L62" s="75"/>
      <c r="M62" s="4"/>
      <c r="N62" s="75">
        <v>0</v>
      </c>
      <c r="O62" s="78">
        <v>1000</v>
      </c>
      <c r="P62" s="52">
        <f t="shared" si="252"/>
        <v>0</v>
      </c>
      <c r="Q62" s="86" t="s">
        <v>252</v>
      </c>
      <c r="R62" s="33">
        <f t="shared" ca="1" si="253"/>
        <v>0</v>
      </c>
      <c r="S62" s="83">
        <v>0.4</v>
      </c>
      <c r="T62" s="33">
        <f t="shared" ca="1" si="254"/>
        <v>0</v>
      </c>
      <c r="U62" s="83">
        <v>0.4</v>
      </c>
      <c r="V62" s="61" t="str">
        <f t="shared" si="255"/>
        <v xml:space="preserve"> </v>
      </c>
      <c r="W62" s="88" t="s">
        <v>271</v>
      </c>
      <c r="X62" s="61"/>
      <c r="Z62" s="92">
        <v>1</v>
      </c>
      <c r="AB62" s="7">
        <f t="shared" ca="1" si="256"/>
        <v>0</v>
      </c>
      <c r="AC62" s="7">
        <f t="shared" ca="1" si="257"/>
        <v>0</v>
      </c>
      <c r="AD62" s="7">
        <f t="shared" ca="1" si="258"/>
        <v>0</v>
      </c>
      <c r="AE62" s="7">
        <f t="shared" si="259"/>
        <v>0</v>
      </c>
      <c r="AF62" s="7">
        <f t="shared" si="260"/>
        <v>0</v>
      </c>
      <c r="AG62" s="68">
        <f t="shared" ca="1" si="266"/>
        <v>0</v>
      </c>
      <c r="AH62" s="68">
        <f t="shared" ca="1" si="262"/>
        <v>0</v>
      </c>
      <c r="AJ62" s="124"/>
      <c r="AL62" s="51">
        <f t="shared" si="263"/>
        <v>0</v>
      </c>
      <c r="AM62" s="69">
        <f t="shared" ca="1" si="264"/>
        <v>0</v>
      </c>
      <c r="AN62" s="70">
        <f t="shared" ca="1" si="265"/>
        <v>0</v>
      </c>
      <c r="AO62" s="70">
        <f t="shared" ca="1" si="55"/>
        <v>0</v>
      </c>
    </row>
    <row r="63" spans="2:41" x14ac:dyDescent="0.35">
      <c r="B63" t="str">
        <f t="shared" si="251"/>
        <v>CALCULO_EDIF!C1200:E1224</v>
      </c>
      <c r="C63">
        <f t="shared" si="103"/>
        <v>1200</v>
      </c>
      <c r="D63">
        <f t="shared" si="38"/>
        <v>1224</v>
      </c>
      <c r="E63" s="38">
        <v>49</v>
      </c>
      <c r="F63" t="str">
        <f t="shared" si="95"/>
        <v>CALCULO_EDIF!C1200:C1224</v>
      </c>
      <c r="H63" s="2"/>
      <c r="I63" s="2" t="s">
        <v>83</v>
      </c>
      <c r="J63" s="96" t="s">
        <v>389</v>
      </c>
      <c r="K63" s="2"/>
      <c r="L63" s="75"/>
      <c r="M63" s="4"/>
      <c r="N63" s="75">
        <v>0</v>
      </c>
      <c r="O63" s="78">
        <v>1000</v>
      </c>
      <c r="P63" s="52">
        <f t="shared" si="252"/>
        <v>0</v>
      </c>
      <c r="Q63" s="86" t="s">
        <v>252</v>
      </c>
      <c r="R63" s="33">
        <f t="shared" ca="1" si="253"/>
        <v>0</v>
      </c>
      <c r="S63" s="83">
        <v>0.4</v>
      </c>
      <c r="T63" s="33">
        <f t="shared" ca="1" si="254"/>
        <v>0</v>
      </c>
      <c r="U63" s="83">
        <v>0.4</v>
      </c>
      <c r="V63" s="61" t="str">
        <f t="shared" si="255"/>
        <v xml:space="preserve"> </v>
      </c>
      <c r="W63" s="88" t="s">
        <v>271</v>
      </c>
      <c r="X63" s="61"/>
      <c r="Z63" s="92">
        <v>1</v>
      </c>
      <c r="AB63" s="7">
        <f t="shared" ca="1" si="256"/>
        <v>0</v>
      </c>
      <c r="AC63" s="7">
        <f t="shared" ca="1" si="257"/>
        <v>0</v>
      </c>
      <c r="AD63" s="7">
        <f t="shared" ca="1" si="258"/>
        <v>0</v>
      </c>
      <c r="AE63" s="7">
        <f t="shared" si="259"/>
        <v>0</v>
      </c>
      <c r="AF63" s="7">
        <f t="shared" si="260"/>
        <v>0</v>
      </c>
      <c r="AG63" s="68">
        <f t="shared" ca="1" si="266"/>
        <v>0</v>
      </c>
      <c r="AH63" s="68">
        <f t="shared" ca="1" si="262"/>
        <v>0</v>
      </c>
      <c r="AJ63" s="124"/>
      <c r="AL63" s="51">
        <f t="shared" si="263"/>
        <v>0</v>
      </c>
      <c r="AM63" s="69">
        <f t="shared" ca="1" si="264"/>
        <v>0</v>
      </c>
      <c r="AN63" s="70">
        <f t="shared" ca="1" si="265"/>
        <v>0</v>
      </c>
      <c r="AO63" s="70">
        <f t="shared" ca="1" si="55"/>
        <v>0</v>
      </c>
    </row>
    <row r="64" spans="2:41" x14ac:dyDescent="0.35">
      <c r="B64" t="str">
        <f t="shared" ref="B64:B65" si="267">CONCATENATE("CALCULO_EDIF!","C",C64,":","E",D64)</f>
        <v>CALCULO_EDIF!C1225:E1249</v>
      </c>
      <c r="C64">
        <f t="shared" ref="C64:C65" si="268">IF(E64=1,1,(E64-1)*25)</f>
        <v>1225</v>
      </c>
      <c r="D64">
        <f t="shared" ref="D64:D65" si="269">IF(E64=1,24,C64+24)</f>
        <v>1249</v>
      </c>
      <c r="E64" s="38">
        <v>50</v>
      </c>
      <c r="F64" t="str">
        <f t="shared" si="95"/>
        <v>CALCULO_EDIF!C1225:C1249</v>
      </c>
      <c r="H64" s="2"/>
      <c r="I64" s="2" t="s">
        <v>82</v>
      </c>
      <c r="J64" s="96" t="s">
        <v>389</v>
      </c>
      <c r="K64" s="2"/>
      <c r="L64" s="75"/>
      <c r="M64" s="4"/>
      <c r="N64" s="75">
        <v>0</v>
      </c>
      <c r="O64" s="78">
        <v>2400</v>
      </c>
      <c r="P64" s="52">
        <f t="shared" si="252"/>
        <v>0</v>
      </c>
      <c r="Q64" s="86" t="s">
        <v>252</v>
      </c>
      <c r="R64" s="33">
        <f t="shared" ca="1" si="253"/>
        <v>0</v>
      </c>
      <c r="S64" s="83">
        <v>0.4</v>
      </c>
      <c r="T64" s="33">
        <f t="shared" ref="T64:T65" ca="1" si="270">IF(Q64="Otro",$B$1,VLOOKUP(Q64, INDIRECT(B64),3,FALSE))</f>
        <v>0</v>
      </c>
      <c r="U64" s="83">
        <v>0.4</v>
      </c>
      <c r="V64" s="61" t="str">
        <f t="shared" ref="V64:V65" si="271">IF(S64+U64&gt;100%,"Error, suma &gt; 100%"," ")</f>
        <v xml:space="preserve"> </v>
      </c>
      <c r="W64" s="88" t="s">
        <v>271</v>
      </c>
      <c r="X64" s="61"/>
      <c r="Z64" s="92">
        <v>1</v>
      </c>
      <c r="AB64" s="7">
        <f t="shared" ref="AB64:AB65" ca="1" si="272">IF(R64="Valor:",P64*S64,P64*R64)</f>
        <v>0</v>
      </c>
      <c r="AC64" s="7">
        <f t="shared" ref="AC64:AC65" ca="1" si="273">IF(T64="Valor:",P64*U64,P64*T64)</f>
        <v>0</v>
      </c>
      <c r="AD64" s="7">
        <f t="shared" ref="AD64:AD65" ca="1" si="274">P64-AC64</f>
        <v>0</v>
      </c>
      <c r="AE64" s="7">
        <f t="shared" ref="AE64:AE65" si="275">P64*Z64</f>
        <v>0</v>
      </c>
      <c r="AF64" s="7">
        <f t="shared" ref="AF64:AF65" si="276">P64-AE64</f>
        <v>0</v>
      </c>
      <c r="AG64" s="68">
        <f t="shared" ref="AG64:AG65" ca="1" si="277">IF(AB64=AE64,AE64,IF(AB64&gt;AE64,AE64,AB64))</f>
        <v>0</v>
      </c>
      <c r="AH64" s="68">
        <f t="shared" ref="AH64:AH65" ca="1" si="278">IF(Z64=0,AE64,IF(AB64=AE64,AE64,IF(AB64&gt;AE64,AE64,IF((AB64/AE64+AN64/AE64)&gt;1,AB64,AO64))))</f>
        <v>0</v>
      </c>
      <c r="AJ64" s="124"/>
      <c r="AL64" s="51">
        <f t="shared" ref="AL64:AL65" si="279">AE64</f>
        <v>0</v>
      </c>
      <c r="AM64" s="69">
        <f t="shared" ref="AM64:AM65" ca="1" si="280">IF(T64="Valor:",U64*Z64,T64*Z64)</f>
        <v>0</v>
      </c>
      <c r="AN64" s="70">
        <f t="shared" ref="AN64:AN65" ca="1" si="281">P64*AM64</f>
        <v>0</v>
      </c>
      <c r="AO64" s="70">
        <f t="shared" ref="AO64:AO65" ca="1" si="282">AL64-AN64</f>
        <v>0</v>
      </c>
    </row>
    <row r="65" spans="2:41" x14ac:dyDescent="0.35">
      <c r="B65" t="str">
        <f t="shared" si="267"/>
        <v>CALCULO_EDIF!C1250:E1274</v>
      </c>
      <c r="C65">
        <f t="shared" si="268"/>
        <v>1250</v>
      </c>
      <c r="D65">
        <f t="shared" si="269"/>
        <v>1274</v>
      </c>
      <c r="E65" s="38">
        <v>51</v>
      </c>
      <c r="F65" t="str">
        <f t="shared" si="95"/>
        <v>CALCULO_EDIF!C1250:C1274</v>
      </c>
      <c r="H65" s="2"/>
      <c r="I65" s="2" t="s">
        <v>279</v>
      </c>
      <c r="J65" s="96" t="s">
        <v>389</v>
      </c>
      <c r="K65" s="2"/>
      <c r="L65" s="75"/>
      <c r="M65" s="4"/>
      <c r="N65" s="75">
        <v>0</v>
      </c>
      <c r="O65" s="78">
        <v>2700</v>
      </c>
      <c r="P65" s="52">
        <f t="shared" si="252"/>
        <v>0</v>
      </c>
      <c r="Q65" s="86" t="s">
        <v>252</v>
      </c>
      <c r="R65" s="33">
        <f t="shared" ca="1" si="253"/>
        <v>0</v>
      </c>
      <c r="S65" s="83">
        <v>0.4</v>
      </c>
      <c r="T65" s="33">
        <f t="shared" ca="1" si="270"/>
        <v>0</v>
      </c>
      <c r="U65" s="83">
        <v>0.4</v>
      </c>
      <c r="V65" s="61" t="str">
        <f t="shared" si="271"/>
        <v xml:space="preserve"> </v>
      </c>
      <c r="W65" s="88" t="s">
        <v>271</v>
      </c>
      <c r="X65" s="61"/>
      <c r="Z65" s="92">
        <v>1</v>
      </c>
      <c r="AB65" s="7">
        <f t="shared" ca="1" si="272"/>
        <v>0</v>
      </c>
      <c r="AC65" s="7">
        <f t="shared" ca="1" si="273"/>
        <v>0</v>
      </c>
      <c r="AD65" s="7">
        <f t="shared" ca="1" si="274"/>
        <v>0</v>
      </c>
      <c r="AE65" s="7">
        <f t="shared" si="275"/>
        <v>0</v>
      </c>
      <c r="AF65" s="7">
        <f t="shared" si="276"/>
        <v>0</v>
      </c>
      <c r="AG65" s="68">
        <f t="shared" ca="1" si="277"/>
        <v>0</v>
      </c>
      <c r="AH65" s="68">
        <f t="shared" ca="1" si="278"/>
        <v>0</v>
      </c>
      <c r="AJ65" s="124"/>
      <c r="AL65" s="51">
        <f t="shared" si="279"/>
        <v>0</v>
      </c>
      <c r="AM65" s="69">
        <f t="shared" ca="1" si="280"/>
        <v>0</v>
      </c>
      <c r="AN65" s="70">
        <f t="shared" ca="1" si="281"/>
        <v>0</v>
      </c>
      <c r="AO65" s="70">
        <f t="shared" ca="1" si="282"/>
        <v>0</v>
      </c>
    </row>
    <row r="66" spans="2:41" x14ac:dyDescent="0.35">
      <c r="B66" t="str">
        <f t="shared" si="251"/>
        <v>CALCULO_EDIF!C1275:E1299</v>
      </c>
      <c r="C66">
        <f t="shared" si="103"/>
        <v>1275</v>
      </c>
      <c r="D66">
        <f t="shared" si="38"/>
        <v>1299</v>
      </c>
      <c r="E66" s="38">
        <v>52</v>
      </c>
      <c r="F66" t="str">
        <f t="shared" ref="F66:F67" si="283">CONCATENATE("CALCULO_EDIF!","C",C66,":","C",D66)</f>
        <v>CALCULO_EDIF!C1275:C1299</v>
      </c>
      <c r="H66" s="2"/>
      <c r="I66" s="2" t="s">
        <v>310</v>
      </c>
      <c r="J66" s="96" t="s">
        <v>389</v>
      </c>
      <c r="K66" s="2"/>
      <c r="L66" s="75"/>
      <c r="M66" s="4"/>
      <c r="N66" s="75">
        <v>0</v>
      </c>
      <c r="O66" s="78">
        <v>600</v>
      </c>
      <c r="P66" s="52">
        <f t="shared" ref="P66:P67" si="284">IF(AND(ISBLANK(L66)*ISBLANK(N66)),"-",IF(AND(NOT(ISBLANK(L66))*NOT(ISBLANK(N66))),"Error",IF(ISBLANK(L66),N66,L66*O66)))</f>
        <v>0</v>
      </c>
      <c r="Q66" s="86" t="s">
        <v>252</v>
      </c>
      <c r="R66" s="33">
        <f t="shared" ref="R66:R67" ca="1" si="285">IF(Q66="Otro",$B$1,VLOOKUP(Q66, INDIRECT(B66),2,FALSE))</f>
        <v>0</v>
      </c>
      <c r="S66" s="83">
        <v>0.4</v>
      </c>
      <c r="T66" s="33">
        <f t="shared" ca="1" si="254"/>
        <v>0</v>
      </c>
      <c r="U66" s="83">
        <v>0.4</v>
      </c>
      <c r="V66" s="61" t="str">
        <f t="shared" si="255"/>
        <v xml:space="preserve"> </v>
      </c>
      <c r="W66" s="88" t="s">
        <v>271</v>
      </c>
      <c r="X66" s="61"/>
      <c r="Z66" s="92">
        <v>1</v>
      </c>
      <c r="AB66" s="7">
        <f t="shared" ca="1" si="256"/>
        <v>0</v>
      </c>
      <c r="AC66" s="7">
        <f t="shared" ca="1" si="257"/>
        <v>0</v>
      </c>
      <c r="AD66" s="7">
        <f t="shared" ca="1" si="258"/>
        <v>0</v>
      </c>
      <c r="AE66" s="7">
        <f t="shared" si="259"/>
        <v>0</v>
      </c>
      <c r="AF66" s="7">
        <f t="shared" si="260"/>
        <v>0</v>
      </c>
      <c r="AG66" s="68">
        <f t="shared" ca="1" si="266"/>
        <v>0</v>
      </c>
      <c r="AH66" s="68">
        <f t="shared" ca="1" si="262"/>
        <v>0</v>
      </c>
      <c r="AJ66" s="124"/>
      <c r="AL66" s="51">
        <f t="shared" si="263"/>
        <v>0</v>
      </c>
      <c r="AM66" s="69">
        <f t="shared" ca="1" si="264"/>
        <v>0</v>
      </c>
      <c r="AN66" s="70">
        <f t="shared" ca="1" si="265"/>
        <v>0</v>
      </c>
      <c r="AO66" s="70">
        <f t="shared" ca="1" si="55"/>
        <v>0</v>
      </c>
    </row>
    <row r="67" spans="2:41" x14ac:dyDescent="0.35">
      <c r="B67" t="str">
        <f t="shared" ref="B67" si="286">CONCATENATE("CALCULO_EDIF!","C",C67,":","E",D67)</f>
        <v>CALCULO_EDIF!C1300:E1324</v>
      </c>
      <c r="C67">
        <f t="shared" si="103"/>
        <v>1300</v>
      </c>
      <c r="D67">
        <f t="shared" si="38"/>
        <v>1324</v>
      </c>
      <c r="E67" s="38">
        <v>53</v>
      </c>
      <c r="F67" t="str">
        <f t="shared" si="283"/>
        <v>CALCULO_EDIF!C1300:C1324</v>
      </c>
      <c r="H67" s="2"/>
      <c r="I67" s="2" t="s">
        <v>311</v>
      </c>
      <c r="J67" s="96" t="s">
        <v>389</v>
      </c>
      <c r="K67" s="2"/>
      <c r="L67" s="75"/>
      <c r="M67" s="4"/>
      <c r="N67" s="75">
        <v>0</v>
      </c>
      <c r="O67" s="78">
        <v>2500</v>
      </c>
      <c r="P67" s="52">
        <f t="shared" si="284"/>
        <v>0</v>
      </c>
      <c r="Q67" s="86" t="s">
        <v>252</v>
      </c>
      <c r="R67" s="33">
        <f t="shared" ca="1" si="285"/>
        <v>0</v>
      </c>
      <c r="S67" s="83">
        <v>0.4</v>
      </c>
      <c r="T67" s="33">
        <f t="shared" ref="T67" ca="1" si="287">IF(Q67="Otro",$B$1,VLOOKUP(Q67, INDIRECT(B67),3,FALSE))</f>
        <v>0</v>
      </c>
      <c r="U67" s="83">
        <v>0.4</v>
      </c>
      <c r="V67" s="61" t="str">
        <f t="shared" ref="V67" si="288">IF(S67+U67&gt;100%,"Error, suma &gt; 100%"," ")</f>
        <v xml:space="preserve"> </v>
      </c>
      <c r="W67" s="88" t="s">
        <v>271</v>
      </c>
      <c r="X67" s="61"/>
      <c r="Z67" s="92">
        <v>1</v>
      </c>
      <c r="AB67" s="7">
        <f t="shared" ref="AB67" ca="1" si="289">IF(R67="Valor:",P67*S67,P67*R67)</f>
        <v>0</v>
      </c>
      <c r="AC67" s="7">
        <f t="shared" ref="AC67" ca="1" si="290">IF(T67="Valor:",P67*U67,P67*T67)</f>
        <v>0</v>
      </c>
      <c r="AD67" s="7">
        <f t="shared" ref="AD67" ca="1" si="291">P67-AC67</f>
        <v>0</v>
      </c>
      <c r="AE67" s="7">
        <f t="shared" ref="AE67" si="292">P67*Z67</f>
        <v>0</v>
      </c>
      <c r="AF67" s="7">
        <f t="shared" ref="AF67" si="293">P67-AE67</f>
        <v>0</v>
      </c>
      <c r="AG67" s="68">
        <f t="shared" ref="AG67" ca="1" si="294">IF(AB67=AE67,AE67,IF(AB67&gt;AE67,AE67,AB67))</f>
        <v>0</v>
      </c>
      <c r="AH67" s="68">
        <f t="shared" ref="AH67" ca="1" si="295">IF(Z67=0,AE67,IF(AB67=AE67,AE67,IF(AB67&gt;AE67,AE67,IF((AB67/AE67+AN67/AE67)&gt;1,AB67,AO67))))</f>
        <v>0</v>
      </c>
      <c r="AJ67" s="124"/>
      <c r="AL67" s="51">
        <f t="shared" ref="AL67" si="296">AE67</f>
        <v>0</v>
      </c>
      <c r="AM67" s="69">
        <f t="shared" ref="AM67" ca="1" si="297">IF(T67="Valor:",U67*Z67,T67*Z67)</f>
        <v>0</v>
      </c>
      <c r="AN67" s="70">
        <f t="shared" ref="AN67" ca="1" si="298">P67*AM67</f>
        <v>0</v>
      </c>
      <c r="AO67" s="70">
        <f t="shared" ref="AO67" ca="1" si="299">AL67-AN67</f>
        <v>0</v>
      </c>
    </row>
    <row r="68" spans="2:41" x14ac:dyDescent="0.35">
      <c r="B68" t="str">
        <f t="shared" si="251"/>
        <v>CALCULO_EDIF!C1325:E1349</v>
      </c>
      <c r="C68">
        <f t="shared" ref="C68" si="300">IF(E68=1,1,(E68-1)*25)</f>
        <v>1325</v>
      </c>
      <c r="D68">
        <f t="shared" ref="D68" si="301">IF(E68=1,24,C68+24)</f>
        <v>1349</v>
      </c>
      <c r="E68" s="38">
        <v>54</v>
      </c>
      <c r="F68" t="str">
        <f t="shared" si="95"/>
        <v>CALCULO_EDIF!C1325:C1349</v>
      </c>
      <c r="H68" s="2"/>
      <c r="I68" s="2" t="s">
        <v>27</v>
      </c>
      <c r="J68" s="96" t="s">
        <v>389</v>
      </c>
      <c r="K68" s="2"/>
      <c r="L68" s="75"/>
      <c r="M68" s="4"/>
      <c r="N68" s="75">
        <v>0</v>
      </c>
      <c r="O68" s="78">
        <v>1000</v>
      </c>
      <c r="P68" s="52">
        <f t="shared" si="252"/>
        <v>0</v>
      </c>
      <c r="Q68" s="86" t="s">
        <v>252</v>
      </c>
      <c r="R68" s="33">
        <f t="shared" ca="1" si="253"/>
        <v>0</v>
      </c>
      <c r="S68" s="83">
        <v>0.4</v>
      </c>
      <c r="T68" s="33">
        <f t="shared" ca="1" si="254"/>
        <v>0</v>
      </c>
      <c r="U68" s="83">
        <v>0.4</v>
      </c>
      <c r="V68" s="61" t="str">
        <f t="shared" si="255"/>
        <v xml:space="preserve"> </v>
      </c>
      <c r="W68" s="88" t="s">
        <v>271</v>
      </c>
      <c r="X68" s="61"/>
      <c r="Z68" s="92">
        <v>1</v>
      </c>
      <c r="AB68" s="7">
        <f t="shared" ca="1" si="256"/>
        <v>0</v>
      </c>
      <c r="AC68" s="7">
        <f t="shared" ca="1" si="257"/>
        <v>0</v>
      </c>
      <c r="AD68" s="7">
        <f t="shared" ca="1" si="258"/>
        <v>0</v>
      </c>
      <c r="AE68" s="7">
        <f t="shared" si="259"/>
        <v>0</v>
      </c>
      <c r="AF68" s="7">
        <f t="shared" si="260"/>
        <v>0</v>
      </c>
      <c r="AG68" s="68">
        <f t="shared" ca="1" si="266"/>
        <v>0</v>
      </c>
      <c r="AH68" s="68">
        <f t="shared" ca="1" si="262"/>
        <v>0</v>
      </c>
      <c r="AJ68" s="124"/>
      <c r="AL68" s="51">
        <f t="shared" si="263"/>
        <v>0</v>
      </c>
      <c r="AM68" s="69">
        <f t="shared" ca="1" si="264"/>
        <v>0</v>
      </c>
      <c r="AN68" s="70">
        <f t="shared" ca="1" si="265"/>
        <v>0</v>
      </c>
      <c r="AO68" s="70">
        <f t="shared" ca="1" si="55"/>
        <v>0</v>
      </c>
    </row>
    <row r="69" spans="2:41" s="23" customFormat="1" ht="4.5" customHeight="1" x14ac:dyDescent="0.35">
      <c r="B69"/>
      <c r="C69"/>
      <c r="D69"/>
      <c r="E69" s="38"/>
      <c r="F69"/>
      <c r="G69"/>
      <c r="N69" s="76"/>
      <c r="O69" s="80"/>
      <c r="P69" s="45"/>
      <c r="Q69" s="76"/>
      <c r="S69" s="76"/>
      <c r="U69" s="76"/>
      <c r="V69" s="66"/>
      <c r="W69" s="90"/>
      <c r="X69" s="61"/>
      <c r="Z69" s="76"/>
    </row>
    <row r="70" spans="2:41" x14ac:dyDescent="0.35">
      <c r="B70" t="str">
        <f t="shared" ref="B70:B89" si="302">CONCATENATE("CALCULO_EDIF!","C",C70,":","E",D70)</f>
        <v>CALCULO_EDIF!C1350:E1374</v>
      </c>
      <c r="C70">
        <f t="shared" si="103"/>
        <v>1350</v>
      </c>
      <c r="D70">
        <f t="shared" si="38"/>
        <v>1374</v>
      </c>
      <c r="E70" s="38">
        <v>55</v>
      </c>
      <c r="F70" t="str">
        <f t="shared" si="95"/>
        <v>CALCULO_EDIF!C1350:C1374</v>
      </c>
      <c r="H70" s="3" t="s">
        <v>16</v>
      </c>
      <c r="I70" s="2" t="s">
        <v>80</v>
      </c>
      <c r="J70" s="96" t="s">
        <v>389</v>
      </c>
      <c r="K70" s="2"/>
      <c r="L70" s="75"/>
      <c r="M70" s="4"/>
      <c r="N70" s="75">
        <v>0</v>
      </c>
      <c r="O70" s="78">
        <v>900</v>
      </c>
      <c r="P70" s="52">
        <f t="shared" ref="P70:P89" si="303">IF(AND(ISBLANK(L70)*ISBLANK(N70)),"-",IF(AND(NOT(ISBLANK(L70))*NOT(ISBLANK(N70))),"Error",IF(ISBLANK(L70),N70,L70*O70)))</f>
        <v>0</v>
      </c>
      <c r="Q70" s="86" t="s">
        <v>252</v>
      </c>
      <c r="R70" s="33">
        <f t="shared" ref="R70:R89" ca="1" si="304">IF(Q70="Otro",$B$1,VLOOKUP(Q70, INDIRECT(B70),2,FALSE))</f>
        <v>0</v>
      </c>
      <c r="S70" s="83">
        <v>0.06</v>
      </c>
      <c r="T70" s="33">
        <f t="shared" ca="1" si="254"/>
        <v>0</v>
      </c>
      <c r="U70" s="83">
        <v>0.06</v>
      </c>
      <c r="V70" s="61" t="str">
        <f t="shared" ref="V70:V89" si="305">IF(S70+U70&gt;100%,"Error, suma &gt; 100%"," ")</f>
        <v xml:space="preserve"> </v>
      </c>
      <c r="W70" s="88" t="s">
        <v>271</v>
      </c>
      <c r="X70" s="61"/>
      <c r="Z70" s="92">
        <v>1</v>
      </c>
      <c r="AB70" s="7">
        <f t="shared" ref="AB70:AB89" ca="1" si="306">IF(R70="Valor:",P70*S70,P70*R70)</f>
        <v>0</v>
      </c>
      <c r="AC70" s="7">
        <f t="shared" ref="AC70:AC89" ca="1" si="307">IF(T70="Valor:",P70*U70,P70*T70)</f>
        <v>0</v>
      </c>
      <c r="AD70" s="7">
        <f t="shared" ref="AD70:AD89" ca="1" si="308">P70-AC70</f>
        <v>0</v>
      </c>
      <c r="AE70" s="7">
        <f t="shared" ref="AE70:AE89" si="309">P70*Z70</f>
        <v>0</v>
      </c>
      <c r="AF70" s="7">
        <f t="shared" ref="AF70:AF89" si="310">P70-AE70</f>
        <v>0</v>
      </c>
      <c r="AG70" s="68">
        <f t="shared" ca="1" si="266"/>
        <v>0</v>
      </c>
      <c r="AH70" s="68">
        <f t="shared" ref="AH70:AH89" ca="1" si="311">IF(Z70=0,AE70,IF(AB70=AE70,AE70,IF(AB70&gt;AE70,AE70,IF((AB70/AE70+AN70/AE70)&gt;1,AB70,AO70))))</f>
        <v>0</v>
      </c>
      <c r="AJ70" s="124">
        <f ca="1">IF(SUM(AH70:AH89)=0,0%,SUM(AG70:AG89)/SUM(AH70:AH89))</f>
        <v>0</v>
      </c>
      <c r="AL70" s="51">
        <f t="shared" ref="AL70:AL89" si="312">AE70</f>
        <v>0</v>
      </c>
      <c r="AM70" s="69">
        <f t="shared" ref="AM70:AM89" ca="1" si="313">IF(T70="Valor:",U70*Z70,T70*Z70)</f>
        <v>0</v>
      </c>
      <c r="AN70" s="70">
        <f t="shared" ref="AN70:AN89" ca="1" si="314">P70*AM70</f>
        <v>0</v>
      </c>
      <c r="AO70" s="70">
        <f t="shared" ca="1" si="55"/>
        <v>0</v>
      </c>
    </row>
    <row r="71" spans="2:41" x14ac:dyDescent="0.35">
      <c r="B71" t="str">
        <f t="shared" si="302"/>
        <v>CALCULO_EDIF!C1375:E1399</v>
      </c>
      <c r="C71">
        <f t="shared" si="103"/>
        <v>1375</v>
      </c>
      <c r="D71">
        <f t="shared" si="38"/>
        <v>1399</v>
      </c>
      <c r="E71" s="38">
        <v>56</v>
      </c>
      <c r="F71" t="str">
        <f t="shared" si="95"/>
        <v>CALCULO_EDIF!C1375:C1399</v>
      </c>
      <c r="H71" s="3"/>
      <c r="I71" s="2" t="s">
        <v>81</v>
      </c>
      <c r="J71" s="96" t="s">
        <v>389</v>
      </c>
      <c r="K71" s="2"/>
      <c r="L71" s="75"/>
      <c r="M71" s="4"/>
      <c r="N71" s="75">
        <v>0</v>
      </c>
      <c r="O71" s="78">
        <v>2000</v>
      </c>
      <c r="P71" s="52">
        <f t="shared" si="303"/>
        <v>0</v>
      </c>
      <c r="Q71" s="86" t="s">
        <v>252</v>
      </c>
      <c r="R71" s="33">
        <f t="shared" ca="1" si="304"/>
        <v>0</v>
      </c>
      <c r="S71" s="83">
        <v>0.4</v>
      </c>
      <c r="T71" s="33">
        <f t="shared" ca="1" si="254"/>
        <v>0</v>
      </c>
      <c r="U71" s="83">
        <v>0.4</v>
      </c>
      <c r="V71" s="61" t="str">
        <f t="shared" si="305"/>
        <v xml:space="preserve"> </v>
      </c>
      <c r="W71" s="88" t="s">
        <v>271</v>
      </c>
      <c r="X71" s="61"/>
      <c r="Z71" s="92">
        <v>1</v>
      </c>
      <c r="AB71" s="7">
        <f t="shared" ca="1" si="306"/>
        <v>0</v>
      </c>
      <c r="AC71" s="7">
        <f t="shared" ca="1" si="307"/>
        <v>0</v>
      </c>
      <c r="AD71" s="7">
        <f t="shared" ca="1" si="308"/>
        <v>0</v>
      </c>
      <c r="AE71" s="7">
        <f t="shared" si="309"/>
        <v>0</v>
      </c>
      <c r="AF71" s="7">
        <f t="shared" si="310"/>
        <v>0</v>
      </c>
      <c r="AG71" s="68">
        <f t="shared" ca="1" si="266"/>
        <v>0</v>
      </c>
      <c r="AH71" s="68">
        <f t="shared" ca="1" si="311"/>
        <v>0</v>
      </c>
      <c r="AJ71" s="124"/>
      <c r="AL71" s="51">
        <f t="shared" si="312"/>
        <v>0</v>
      </c>
      <c r="AM71" s="69">
        <f t="shared" ca="1" si="313"/>
        <v>0</v>
      </c>
      <c r="AN71" s="70">
        <f t="shared" ca="1" si="314"/>
        <v>0</v>
      </c>
      <c r="AO71" s="70">
        <f t="shared" ca="1" si="55"/>
        <v>0</v>
      </c>
    </row>
    <row r="72" spans="2:41" x14ac:dyDescent="0.35">
      <c r="B72" t="str">
        <f t="shared" si="302"/>
        <v>CALCULO_EDIF!C1400:E1424</v>
      </c>
      <c r="C72">
        <f t="shared" si="103"/>
        <v>1400</v>
      </c>
      <c r="D72">
        <f t="shared" si="38"/>
        <v>1424</v>
      </c>
      <c r="E72" s="38">
        <v>57</v>
      </c>
      <c r="F72" t="str">
        <f t="shared" si="95"/>
        <v>CALCULO_EDIF!C1400:C1424</v>
      </c>
      <c r="H72" s="2"/>
      <c r="I72" s="2" t="s">
        <v>59</v>
      </c>
      <c r="J72" s="96" t="s">
        <v>389</v>
      </c>
      <c r="K72" s="2"/>
      <c r="L72" s="75"/>
      <c r="M72" s="4"/>
      <c r="N72" s="75">
        <v>0</v>
      </c>
      <c r="O72" s="78">
        <v>2400</v>
      </c>
      <c r="P72" s="52">
        <f t="shared" si="303"/>
        <v>0</v>
      </c>
      <c r="Q72" s="86" t="s">
        <v>252</v>
      </c>
      <c r="R72" s="33">
        <f t="shared" ca="1" si="304"/>
        <v>0</v>
      </c>
      <c r="S72" s="83">
        <v>0.4</v>
      </c>
      <c r="T72" s="33">
        <f t="shared" ca="1" si="254"/>
        <v>0</v>
      </c>
      <c r="U72" s="83">
        <v>0.4</v>
      </c>
      <c r="V72" s="61" t="str">
        <f t="shared" si="305"/>
        <v xml:space="preserve"> </v>
      </c>
      <c r="W72" s="88" t="s">
        <v>271</v>
      </c>
      <c r="X72" s="61"/>
      <c r="Z72" s="92">
        <v>1</v>
      </c>
      <c r="AB72" s="7">
        <f t="shared" ca="1" si="306"/>
        <v>0</v>
      </c>
      <c r="AC72" s="7">
        <f t="shared" ca="1" si="307"/>
        <v>0</v>
      </c>
      <c r="AD72" s="7">
        <f t="shared" ca="1" si="308"/>
        <v>0</v>
      </c>
      <c r="AE72" s="7">
        <f t="shared" si="309"/>
        <v>0</v>
      </c>
      <c r="AF72" s="7">
        <f t="shared" si="310"/>
        <v>0</v>
      </c>
      <c r="AG72" s="68">
        <f t="shared" ca="1" si="266"/>
        <v>0</v>
      </c>
      <c r="AH72" s="68">
        <f t="shared" ca="1" si="311"/>
        <v>0</v>
      </c>
      <c r="AJ72" s="124"/>
      <c r="AL72" s="51">
        <f t="shared" si="312"/>
        <v>0</v>
      </c>
      <c r="AM72" s="69">
        <f t="shared" ca="1" si="313"/>
        <v>0</v>
      </c>
      <c r="AN72" s="70">
        <f t="shared" ca="1" si="314"/>
        <v>0</v>
      </c>
      <c r="AO72" s="70">
        <f t="shared" ca="1" si="55"/>
        <v>0</v>
      </c>
    </row>
    <row r="73" spans="2:41" x14ac:dyDescent="0.35">
      <c r="B73" t="str">
        <f t="shared" si="302"/>
        <v>CALCULO_EDIF!C1425:E1449</v>
      </c>
      <c r="C73">
        <f t="shared" si="103"/>
        <v>1425</v>
      </c>
      <c r="D73">
        <f t="shared" si="38"/>
        <v>1449</v>
      </c>
      <c r="E73" s="38">
        <v>58</v>
      </c>
      <c r="F73" t="str">
        <f t="shared" si="95"/>
        <v>CALCULO_EDIF!C1425:C1449</v>
      </c>
      <c r="H73" s="2"/>
      <c r="I73" s="2" t="s">
        <v>17</v>
      </c>
      <c r="J73" s="96" t="s">
        <v>389</v>
      </c>
      <c r="K73" s="2"/>
      <c r="L73" s="75"/>
      <c r="M73" s="4"/>
      <c r="N73" s="75">
        <v>0</v>
      </c>
      <c r="O73" s="78">
        <v>750</v>
      </c>
      <c r="P73" s="52">
        <f t="shared" si="303"/>
        <v>0</v>
      </c>
      <c r="Q73" s="86" t="s">
        <v>252</v>
      </c>
      <c r="R73" s="33">
        <f t="shared" ca="1" si="304"/>
        <v>0</v>
      </c>
      <c r="S73" s="83">
        <v>0.4</v>
      </c>
      <c r="T73" s="33">
        <f t="shared" ca="1" si="254"/>
        <v>0</v>
      </c>
      <c r="U73" s="83">
        <v>0.4</v>
      </c>
      <c r="V73" s="61" t="str">
        <f t="shared" si="305"/>
        <v xml:space="preserve"> </v>
      </c>
      <c r="W73" s="88" t="s">
        <v>271</v>
      </c>
      <c r="X73" s="61"/>
      <c r="Z73" s="92">
        <v>1</v>
      </c>
      <c r="AB73" s="7">
        <f t="shared" ca="1" si="306"/>
        <v>0</v>
      </c>
      <c r="AC73" s="7">
        <f t="shared" ca="1" si="307"/>
        <v>0</v>
      </c>
      <c r="AD73" s="7">
        <f t="shared" ca="1" si="308"/>
        <v>0</v>
      </c>
      <c r="AE73" s="7">
        <f t="shared" si="309"/>
        <v>0</v>
      </c>
      <c r="AF73" s="7">
        <f t="shared" si="310"/>
        <v>0</v>
      </c>
      <c r="AG73" s="68">
        <f t="shared" ca="1" si="266"/>
        <v>0</v>
      </c>
      <c r="AH73" s="68">
        <f t="shared" ca="1" si="311"/>
        <v>0</v>
      </c>
      <c r="AJ73" s="124"/>
      <c r="AL73" s="51">
        <f t="shared" si="312"/>
        <v>0</v>
      </c>
      <c r="AM73" s="69">
        <f t="shared" ca="1" si="313"/>
        <v>0</v>
      </c>
      <c r="AN73" s="70">
        <f t="shared" ca="1" si="314"/>
        <v>0</v>
      </c>
      <c r="AO73" s="70">
        <f t="shared" ca="1" si="55"/>
        <v>0</v>
      </c>
    </row>
    <row r="74" spans="2:41" x14ac:dyDescent="0.35">
      <c r="B74" t="str">
        <f t="shared" si="302"/>
        <v>CALCULO_EDIF!C1450:E1474</v>
      </c>
      <c r="C74">
        <f t="shared" si="103"/>
        <v>1450</v>
      </c>
      <c r="D74">
        <f t="shared" si="38"/>
        <v>1474</v>
      </c>
      <c r="E74" s="38">
        <v>59</v>
      </c>
      <c r="F74" t="str">
        <f t="shared" si="95"/>
        <v>CALCULO_EDIF!C1450:C1474</v>
      </c>
      <c r="H74" s="2"/>
      <c r="I74" s="2" t="s">
        <v>18</v>
      </c>
      <c r="J74" s="96" t="s">
        <v>389</v>
      </c>
      <c r="K74" s="2"/>
      <c r="L74" s="75"/>
      <c r="M74" s="4"/>
      <c r="N74" s="75">
        <v>0</v>
      </c>
      <c r="O74" s="78">
        <v>1000</v>
      </c>
      <c r="P74" s="52">
        <f t="shared" si="303"/>
        <v>0</v>
      </c>
      <c r="Q74" s="86" t="s">
        <v>252</v>
      </c>
      <c r="R74" s="33">
        <f t="shared" ca="1" si="304"/>
        <v>0</v>
      </c>
      <c r="S74" s="83">
        <v>0.4</v>
      </c>
      <c r="T74" s="33">
        <f t="shared" ca="1" si="254"/>
        <v>0</v>
      </c>
      <c r="U74" s="83">
        <v>0.4</v>
      </c>
      <c r="V74" s="61" t="str">
        <f t="shared" si="305"/>
        <v xml:space="preserve"> </v>
      </c>
      <c r="W74" s="88" t="s">
        <v>271</v>
      </c>
      <c r="X74" s="61"/>
      <c r="Z74" s="92">
        <v>1</v>
      </c>
      <c r="AB74" s="7">
        <f t="shared" ca="1" si="306"/>
        <v>0</v>
      </c>
      <c r="AC74" s="7">
        <f t="shared" ca="1" si="307"/>
        <v>0</v>
      </c>
      <c r="AD74" s="7">
        <f t="shared" ca="1" si="308"/>
        <v>0</v>
      </c>
      <c r="AE74" s="7">
        <f t="shared" si="309"/>
        <v>0</v>
      </c>
      <c r="AF74" s="7">
        <f t="shared" si="310"/>
        <v>0</v>
      </c>
      <c r="AG74" s="68">
        <f t="shared" ca="1" si="266"/>
        <v>0</v>
      </c>
      <c r="AH74" s="68">
        <f t="shared" ca="1" si="311"/>
        <v>0</v>
      </c>
      <c r="AJ74" s="124"/>
      <c r="AL74" s="51">
        <f t="shared" si="312"/>
        <v>0</v>
      </c>
      <c r="AM74" s="69">
        <f t="shared" ca="1" si="313"/>
        <v>0</v>
      </c>
      <c r="AN74" s="70">
        <f t="shared" ca="1" si="314"/>
        <v>0</v>
      </c>
      <c r="AO74" s="70">
        <f t="shared" ca="1" si="55"/>
        <v>0</v>
      </c>
    </row>
    <row r="75" spans="2:41" x14ac:dyDescent="0.35">
      <c r="B75" t="str">
        <f t="shared" si="302"/>
        <v>CALCULO_EDIF!C1475:E1499</v>
      </c>
      <c r="C75">
        <f t="shared" si="103"/>
        <v>1475</v>
      </c>
      <c r="D75">
        <f t="shared" si="38"/>
        <v>1499</v>
      </c>
      <c r="E75" s="38">
        <v>60</v>
      </c>
      <c r="F75" t="str">
        <f t="shared" si="95"/>
        <v>CALCULO_EDIF!C1475:C1499</v>
      </c>
      <c r="H75" s="2"/>
      <c r="I75" s="2" t="s">
        <v>19</v>
      </c>
      <c r="J75" s="96" t="s">
        <v>389</v>
      </c>
      <c r="K75" s="2"/>
      <c r="L75" s="75"/>
      <c r="M75" s="4"/>
      <c r="N75" s="75">
        <v>0</v>
      </c>
      <c r="O75" s="78">
        <v>1800</v>
      </c>
      <c r="P75" s="52">
        <f t="shared" si="303"/>
        <v>0</v>
      </c>
      <c r="Q75" s="86" t="s">
        <v>252</v>
      </c>
      <c r="R75" s="33">
        <f t="shared" ca="1" si="304"/>
        <v>0</v>
      </c>
      <c r="S75" s="83">
        <v>0.4</v>
      </c>
      <c r="T75" s="33">
        <f t="shared" ca="1" si="254"/>
        <v>0</v>
      </c>
      <c r="U75" s="83">
        <v>0.4</v>
      </c>
      <c r="V75" s="61" t="str">
        <f t="shared" si="305"/>
        <v xml:space="preserve"> </v>
      </c>
      <c r="W75" s="88" t="s">
        <v>271</v>
      </c>
      <c r="X75" s="61"/>
      <c r="Z75" s="92">
        <v>1</v>
      </c>
      <c r="AB75" s="7">
        <f t="shared" ca="1" si="306"/>
        <v>0</v>
      </c>
      <c r="AC75" s="7">
        <f t="shared" ca="1" si="307"/>
        <v>0</v>
      </c>
      <c r="AD75" s="7">
        <f t="shared" ca="1" si="308"/>
        <v>0</v>
      </c>
      <c r="AE75" s="7">
        <f t="shared" si="309"/>
        <v>0</v>
      </c>
      <c r="AF75" s="7">
        <f t="shared" si="310"/>
        <v>0</v>
      </c>
      <c r="AG75" s="68">
        <f t="shared" ca="1" si="266"/>
        <v>0</v>
      </c>
      <c r="AH75" s="68">
        <f t="shared" ca="1" si="311"/>
        <v>0</v>
      </c>
      <c r="AJ75" s="124"/>
      <c r="AL75" s="51">
        <f t="shared" si="312"/>
        <v>0</v>
      </c>
      <c r="AM75" s="69">
        <f t="shared" ca="1" si="313"/>
        <v>0</v>
      </c>
      <c r="AN75" s="70">
        <f t="shared" ca="1" si="314"/>
        <v>0</v>
      </c>
      <c r="AO75" s="70">
        <f t="shared" ca="1" si="55"/>
        <v>0</v>
      </c>
    </row>
    <row r="76" spans="2:41" x14ac:dyDescent="0.35">
      <c r="B76" t="str">
        <f t="shared" si="302"/>
        <v>CALCULO_EDIF!C1500:E1524</v>
      </c>
      <c r="C76">
        <f t="shared" si="103"/>
        <v>1500</v>
      </c>
      <c r="D76">
        <f t="shared" si="38"/>
        <v>1524</v>
      </c>
      <c r="E76" s="38">
        <v>61</v>
      </c>
      <c r="F76" t="str">
        <f t="shared" si="95"/>
        <v>CALCULO_EDIF!C1500:C1524</v>
      </c>
      <c r="H76" s="2"/>
      <c r="I76" s="2" t="s">
        <v>20</v>
      </c>
      <c r="J76" s="96" t="s">
        <v>389</v>
      </c>
      <c r="K76" s="2"/>
      <c r="L76" s="75"/>
      <c r="M76" s="4"/>
      <c r="N76" s="75">
        <v>0</v>
      </c>
      <c r="O76" s="78">
        <v>750</v>
      </c>
      <c r="P76" s="52">
        <f t="shared" si="303"/>
        <v>0</v>
      </c>
      <c r="Q76" s="86" t="s">
        <v>252</v>
      </c>
      <c r="R76" s="33">
        <f t="shared" ca="1" si="304"/>
        <v>0</v>
      </c>
      <c r="S76" s="83">
        <v>0.4</v>
      </c>
      <c r="T76" s="33">
        <f t="shared" ca="1" si="254"/>
        <v>0</v>
      </c>
      <c r="U76" s="83">
        <v>0.4</v>
      </c>
      <c r="V76" s="61" t="str">
        <f t="shared" si="305"/>
        <v xml:space="preserve"> </v>
      </c>
      <c r="W76" s="88" t="s">
        <v>271</v>
      </c>
      <c r="X76" s="61"/>
      <c r="Z76" s="92">
        <v>1</v>
      </c>
      <c r="AB76" s="7">
        <f t="shared" ca="1" si="306"/>
        <v>0</v>
      </c>
      <c r="AC76" s="7">
        <f t="shared" ca="1" si="307"/>
        <v>0</v>
      </c>
      <c r="AD76" s="7">
        <f t="shared" ca="1" si="308"/>
        <v>0</v>
      </c>
      <c r="AE76" s="7">
        <f t="shared" si="309"/>
        <v>0</v>
      </c>
      <c r="AF76" s="7">
        <f t="shared" si="310"/>
        <v>0</v>
      </c>
      <c r="AG76" s="68">
        <f t="shared" ca="1" si="266"/>
        <v>0</v>
      </c>
      <c r="AH76" s="68">
        <f t="shared" ca="1" si="311"/>
        <v>0</v>
      </c>
      <c r="AJ76" s="124"/>
      <c r="AL76" s="51">
        <f t="shared" si="312"/>
        <v>0</v>
      </c>
      <c r="AM76" s="69">
        <f t="shared" ca="1" si="313"/>
        <v>0</v>
      </c>
      <c r="AN76" s="70">
        <f t="shared" ca="1" si="314"/>
        <v>0</v>
      </c>
      <c r="AO76" s="70">
        <f t="shared" ca="1" si="55"/>
        <v>0</v>
      </c>
    </row>
    <row r="77" spans="2:41" x14ac:dyDescent="0.35">
      <c r="B77" t="str">
        <f t="shared" si="302"/>
        <v>CALCULO_EDIF!C1525:E1549</v>
      </c>
      <c r="C77">
        <f t="shared" si="103"/>
        <v>1525</v>
      </c>
      <c r="D77">
        <f t="shared" si="38"/>
        <v>1549</v>
      </c>
      <c r="E77" s="38">
        <v>62</v>
      </c>
      <c r="F77" t="str">
        <f t="shared" si="95"/>
        <v>CALCULO_EDIF!C1525:C1549</v>
      </c>
      <c r="H77" s="2"/>
      <c r="I77" s="2" t="s">
        <v>151</v>
      </c>
      <c r="J77" s="96" t="s">
        <v>389</v>
      </c>
      <c r="K77" s="2"/>
      <c r="L77" s="75"/>
      <c r="M77" s="4"/>
      <c r="N77" s="75">
        <v>0</v>
      </c>
      <c r="O77" s="78">
        <v>175</v>
      </c>
      <c r="P77" s="52">
        <f t="shared" si="303"/>
        <v>0</v>
      </c>
      <c r="Q77" s="86" t="s">
        <v>252</v>
      </c>
      <c r="R77" s="33">
        <f t="shared" ca="1" si="304"/>
        <v>0</v>
      </c>
      <c r="S77" s="83">
        <v>0.4</v>
      </c>
      <c r="T77" s="33">
        <f t="shared" ca="1" si="254"/>
        <v>0</v>
      </c>
      <c r="U77" s="83">
        <v>0.4</v>
      </c>
      <c r="V77" s="61" t="str">
        <f t="shared" si="305"/>
        <v xml:space="preserve"> </v>
      </c>
      <c r="W77" s="88" t="s">
        <v>271</v>
      </c>
      <c r="X77" s="61"/>
      <c r="Z77" s="92">
        <v>1</v>
      </c>
      <c r="AB77" s="7">
        <f t="shared" ca="1" si="306"/>
        <v>0</v>
      </c>
      <c r="AC77" s="7">
        <f t="shared" ca="1" si="307"/>
        <v>0</v>
      </c>
      <c r="AD77" s="7">
        <f t="shared" ca="1" si="308"/>
        <v>0</v>
      </c>
      <c r="AE77" s="7">
        <f t="shared" si="309"/>
        <v>0</v>
      </c>
      <c r="AF77" s="7">
        <f t="shared" si="310"/>
        <v>0</v>
      </c>
      <c r="AG77" s="68">
        <f t="shared" ca="1" si="266"/>
        <v>0</v>
      </c>
      <c r="AH77" s="68">
        <f t="shared" ca="1" si="311"/>
        <v>0</v>
      </c>
      <c r="AJ77" s="124"/>
      <c r="AL77" s="51">
        <f t="shared" si="312"/>
        <v>0</v>
      </c>
      <c r="AM77" s="69">
        <f t="shared" ca="1" si="313"/>
        <v>0</v>
      </c>
      <c r="AN77" s="70">
        <f t="shared" ca="1" si="314"/>
        <v>0</v>
      </c>
      <c r="AO77" s="70">
        <f t="shared" ca="1" si="55"/>
        <v>0</v>
      </c>
    </row>
    <row r="78" spans="2:41" x14ac:dyDescent="0.35">
      <c r="B78" t="str">
        <f t="shared" si="302"/>
        <v>CALCULO_EDIF!C1550:E1574</v>
      </c>
      <c r="C78">
        <f t="shared" ref="C78:C85" si="315">IF(E78=1,1,(E78-1)*25)</f>
        <v>1550</v>
      </c>
      <c r="D78">
        <f t="shared" ref="D78:D85" si="316">IF(E78=1,24,C78+24)</f>
        <v>1574</v>
      </c>
      <c r="E78" s="38">
        <v>63</v>
      </c>
      <c r="F78" t="str">
        <f t="shared" ref="F78:F85" si="317">CONCATENATE("CALCULO_EDIF!","C",C78,":","C",D78)</f>
        <v>CALCULO_EDIF!C1550:C1574</v>
      </c>
      <c r="H78" s="2"/>
      <c r="I78" s="2" t="s">
        <v>82</v>
      </c>
      <c r="J78" s="96" t="s">
        <v>389</v>
      </c>
      <c r="K78" s="2"/>
      <c r="L78" s="75"/>
      <c r="M78" s="4"/>
      <c r="N78" s="75">
        <v>0</v>
      </c>
      <c r="O78" s="78">
        <v>2400</v>
      </c>
      <c r="P78" s="52">
        <f t="shared" ref="P78:P85" si="318">IF(AND(ISBLANK(L78)*ISBLANK(N78)),"-",IF(AND(NOT(ISBLANK(L78))*NOT(ISBLANK(N78))),"Error",IF(ISBLANK(L78),N78,L78*O78)))</f>
        <v>0</v>
      </c>
      <c r="Q78" s="86" t="s">
        <v>252</v>
      </c>
      <c r="R78" s="33">
        <f t="shared" ref="R78:R85" ca="1" si="319">IF(Q78="Otro",$B$1,VLOOKUP(Q78, INDIRECT(B78),2,FALSE))</f>
        <v>0</v>
      </c>
      <c r="S78" s="83">
        <v>0.4</v>
      </c>
      <c r="T78" s="33">
        <f t="shared" ca="1" si="254"/>
        <v>0</v>
      </c>
      <c r="U78" s="83">
        <v>0.4</v>
      </c>
      <c r="V78" s="61" t="str">
        <f t="shared" si="305"/>
        <v xml:space="preserve"> </v>
      </c>
      <c r="W78" s="88" t="s">
        <v>271</v>
      </c>
      <c r="X78" s="61"/>
      <c r="Z78" s="92">
        <v>1</v>
      </c>
      <c r="AB78" s="7">
        <f t="shared" ca="1" si="306"/>
        <v>0</v>
      </c>
      <c r="AC78" s="7">
        <f t="shared" ca="1" si="307"/>
        <v>0</v>
      </c>
      <c r="AD78" s="7">
        <f t="shared" ca="1" si="308"/>
        <v>0</v>
      </c>
      <c r="AE78" s="7">
        <f t="shared" si="309"/>
        <v>0</v>
      </c>
      <c r="AF78" s="7">
        <f t="shared" si="310"/>
        <v>0</v>
      </c>
      <c r="AG78" s="68">
        <f t="shared" ca="1" si="266"/>
        <v>0</v>
      </c>
      <c r="AH78" s="68">
        <f t="shared" ca="1" si="311"/>
        <v>0</v>
      </c>
      <c r="AJ78" s="124"/>
      <c r="AL78" s="51">
        <f t="shared" si="312"/>
        <v>0</v>
      </c>
      <c r="AM78" s="69">
        <f t="shared" ca="1" si="313"/>
        <v>0</v>
      </c>
      <c r="AN78" s="70">
        <f t="shared" ca="1" si="314"/>
        <v>0</v>
      </c>
      <c r="AO78" s="70">
        <f t="shared" ca="1" si="55"/>
        <v>0</v>
      </c>
    </row>
    <row r="79" spans="2:41" x14ac:dyDescent="0.35">
      <c r="B79" t="str">
        <f t="shared" ref="B79:B86" si="320">CONCATENATE("CALCULO_EDIF!","C",C79,":","E",D79)</f>
        <v>CALCULO_EDIF!C1575:E1599</v>
      </c>
      <c r="C79">
        <f t="shared" si="315"/>
        <v>1575</v>
      </c>
      <c r="D79">
        <f t="shared" si="316"/>
        <v>1599</v>
      </c>
      <c r="E79" s="38">
        <v>64</v>
      </c>
      <c r="F79" t="str">
        <f t="shared" si="317"/>
        <v>CALCULO_EDIF!C1575:C1599</v>
      </c>
      <c r="H79" s="2"/>
      <c r="I79" s="2" t="s">
        <v>280</v>
      </c>
      <c r="J79" s="96" t="s">
        <v>389</v>
      </c>
      <c r="K79" s="2"/>
      <c r="L79" s="75"/>
      <c r="M79" s="4"/>
      <c r="N79" s="75">
        <v>0</v>
      </c>
      <c r="O79" s="78">
        <v>1000</v>
      </c>
      <c r="P79" s="52">
        <f t="shared" si="318"/>
        <v>0</v>
      </c>
      <c r="Q79" s="86" t="s">
        <v>252</v>
      </c>
      <c r="R79" s="33">
        <f t="shared" ca="1" si="319"/>
        <v>0</v>
      </c>
      <c r="S79" s="83">
        <v>0.4</v>
      </c>
      <c r="T79" s="33">
        <f t="shared" ref="T79:T86" ca="1" si="321">IF(Q79="Otro",$B$1,VLOOKUP(Q79, INDIRECT(B79),3,FALSE))</f>
        <v>0</v>
      </c>
      <c r="U79" s="83">
        <v>0.4</v>
      </c>
      <c r="V79" s="61" t="str">
        <f t="shared" ref="V79:V86" si="322">IF(S79+U79&gt;100%,"Error, suma &gt; 100%"," ")</f>
        <v xml:space="preserve"> </v>
      </c>
      <c r="W79" s="88" t="s">
        <v>271</v>
      </c>
      <c r="X79" s="61"/>
      <c r="Z79" s="92">
        <v>1</v>
      </c>
      <c r="AB79" s="7">
        <f t="shared" ref="AB79:AB86" ca="1" si="323">IF(R79="Valor:",P79*S79,P79*R79)</f>
        <v>0</v>
      </c>
      <c r="AC79" s="7">
        <f t="shared" ref="AC79:AC86" ca="1" si="324">IF(T79="Valor:",P79*U79,P79*T79)</f>
        <v>0</v>
      </c>
      <c r="AD79" s="7">
        <f t="shared" ref="AD79:AD86" ca="1" si="325">P79-AC79</f>
        <v>0</v>
      </c>
      <c r="AE79" s="7">
        <f t="shared" ref="AE79:AE86" si="326">P79*Z79</f>
        <v>0</v>
      </c>
      <c r="AF79" s="7">
        <f t="shared" ref="AF79:AF86" si="327">P79-AE79</f>
        <v>0</v>
      </c>
      <c r="AG79" s="68">
        <f t="shared" ref="AG79:AG86" ca="1" si="328">IF(AB79=AE79,AE79,IF(AB79&gt;AE79,AE79,AB79))</f>
        <v>0</v>
      </c>
      <c r="AH79" s="68">
        <f t="shared" ref="AH79:AH86" ca="1" si="329">IF(Z79=0,AE79,IF(AB79=AE79,AE79,IF(AB79&gt;AE79,AE79,IF((AB79/AE79+AN79/AE79)&gt;1,AB79,AO79))))</f>
        <v>0</v>
      </c>
      <c r="AJ79" s="124"/>
      <c r="AL79" s="51">
        <f t="shared" ref="AL79:AL86" si="330">AE79</f>
        <v>0</v>
      </c>
      <c r="AM79" s="69">
        <f t="shared" ref="AM79:AM86" ca="1" si="331">IF(T79="Valor:",U79*Z79,T79*Z79)</f>
        <v>0</v>
      </c>
      <c r="AN79" s="70">
        <f t="shared" ref="AN79:AN86" ca="1" si="332">P79*AM79</f>
        <v>0</v>
      </c>
      <c r="AO79" s="70">
        <f t="shared" ref="AO79:AO86" ca="1" si="333">AL79-AN79</f>
        <v>0</v>
      </c>
    </row>
    <row r="80" spans="2:41" x14ac:dyDescent="0.35">
      <c r="B80" t="str">
        <f t="shared" si="320"/>
        <v>CALCULO_EDIF!C1600:E1624</v>
      </c>
      <c r="C80">
        <f t="shared" si="315"/>
        <v>1600</v>
      </c>
      <c r="D80">
        <f t="shared" si="316"/>
        <v>1624</v>
      </c>
      <c r="E80" s="38">
        <v>65</v>
      </c>
      <c r="F80" t="str">
        <f t="shared" si="317"/>
        <v>CALCULO_EDIF!C1600:C1624</v>
      </c>
      <c r="H80" s="2"/>
      <c r="I80" s="2" t="s">
        <v>281</v>
      </c>
      <c r="J80" s="96" t="s">
        <v>389</v>
      </c>
      <c r="K80" s="2"/>
      <c r="L80" s="75"/>
      <c r="M80" s="4"/>
      <c r="N80" s="75">
        <v>0</v>
      </c>
      <c r="O80" s="78">
        <v>1000</v>
      </c>
      <c r="P80" s="52">
        <f t="shared" si="318"/>
        <v>0</v>
      </c>
      <c r="Q80" s="86" t="s">
        <v>252</v>
      </c>
      <c r="R80" s="33">
        <f t="shared" ca="1" si="319"/>
        <v>0</v>
      </c>
      <c r="S80" s="83">
        <v>0.4</v>
      </c>
      <c r="T80" s="33">
        <f t="shared" ca="1" si="321"/>
        <v>0</v>
      </c>
      <c r="U80" s="83">
        <v>0.4</v>
      </c>
      <c r="V80" s="61" t="str">
        <f t="shared" si="322"/>
        <v xml:space="preserve"> </v>
      </c>
      <c r="W80" s="88" t="s">
        <v>271</v>
      </c>
      <c r="X80" s="61"/>
      <c r="Z80" s="92">
        <v>1</v>
      </c>
      <c r="AB80" s="7">
        <f t="shared" ca="1" si="323"/>
        <v>0</v>
      </c>
      <c r="AC80" s="7">
        <f t="shared" ca="1" si="324"/>
        <v>0</v>
      </c>
      <c r="AD80" s="7">
        <f t="shared" ca="1" si="325"/>
        <v>0</v>
      </c>
      <c r="AE80" s="7">
        <f t="shared" si="326"/>
        <v>0</v>
      </c>
      <c r="AF80" s="7">
        <f t="shared" si="327"/>
        <v>0</v>
      </c>
      <c r="AG80" s="68">
        <f t="shared" ca="1" si="328"/>
        <v>0</v>
      </c>
      <c r="AH80" s="68">
        <f t="shared" ca="1" si="329"/>
        <v>0</v>
      </c>
      <c r="AJ80" s="124"/>
      <c r="AL80" s="51">
        <f t="shared" si="330"/>
        <v>0</v>
      </c>
      <c r="AM80" s="69">
        <f t="shared" ca="1" si="331"/>
        <v>0</v>
      </c>
      <c r="AN80" s="70">
        <f t="shared" ca="1" si="332"/>
        <v>0</v>
      </c>
      <c r="AO80" s="70">
        <f t="shared" ca="1" si="333"/>
        <v>0</v>
      </c>
    </row>
    <row r="81" spans="2:41" x14ac:dyDescent="0.35">
      <c r="B81" t="str">
        <f t="shared" si="320"/>
        <v>CALCULO_EDIF!C1625:E1649</v>
      </c>
      <c r="C81">
        <f t="shared" si="315"/>
        <v>1625</v>
      </c>
      <c r="D81">
        <f t="shared" si="316"/>
        <v>1649</v>
      </c>
      <c r="E81" s="38">
        <v>66</v>
      </c>
      <c r="F81" t="str">
        <f t="shared" si="317"/>
        <v>CALCULO_EDIF!C1625:C1649</v>
      </c>
      <c r="H81" s="2"/>
      <c r="I81" s="2" t="s">
        <v>282</v>
      </c>
      <c r="J81" s="96" t="s">
        <v>389</v>
      </c>
      <c r="K81" s="2"/>
      <c r="L81" s="75"/>
      <c r="M81" s="4"/>
      <c r="N81" s="75">
        <v>0</v>
      </c>
      <c r="O81" s="78">
        <v>900</v>
      </c>
      <c r="P81" s="52">
        <f t="shared" si="318"/>
        <v>0</v>
      </c>
      <c r="Q81" s="86" t="s">
        <v>252</v>
      </c>
      <c r="R81" s="33">
        <f t="shared" ca="1" si="319"/>
        <v>0</v>
      </c>
      <c r="S81" s="83">
        <v>0.4</v>
      </c>
      <c r="T81" s="33">
        <f t="shared" ca="1" si="321"/>
        <v>0</v>
      </c>
      <c r="U81" s="83">
        <v>0.4</v>
      </c>
      <c r="V81" s="61" t="str">
        <f t="shared" si="322"/>
        <v xml:space="preserve"> </v>
      </c>
      <c r="W81" s="88" t="s">
        <v>271</v>
      </c>
      <c r="X81" s="61"/>
      <c r="Z81" s="92">
        <v>1</v>
      </c>
      <c r="AB81" s="7">
        <f t="shared" ca="1" si="323"/>
        <v>0</v>
      </c>
      <c r="AC81" s="7">
        <f t="shared" ca="1" si="324"/>
        <v>0</v>
      </c>
      <c r="AD81" s="7">
        <f t="shared" ca="1" si="325"/>
        <v>0</v>
      </c>
      <c r="AE81" s="7">
        <f t="shared" si="326"/>
        <v>0</v>
      </c>
      <c r="AF81" s="7">
        <f t="shared" si="327"/>
        <v>0</v>
      </c>
      <c r="AG81" s="68">
        <f t="shared" ca="1" si="328"/>
        <v>0</v>
      </c>
      <c r="AH81" s="68">
        <f t="shared" ca="1" si="329"/>
        <v>0</v>
      </c>
      <c r="AJ81" s="124"/>
      <c r="AL81" s="51">
        <f t="shared" si="330"/>
        <v>0</v>
      </c>
      <c r="AM81" s="69">
        <f t="shared" ca="1" si="331"/>
        <v>0</v>
      </c>
      <c r="AN81" s="70">
        <f t="shared" ca="1" si="332"/>
        <v>0</v>
      </c>
      <c r="AO81" s="70">
        <f t="shared" ca="1" si="333"/>
        <v>0</v>
      </c>
    </row>
    <row r="82" spans="2:41" x14ac:dyDescent="0.35">
      <c r="B82" t="str">
        <f t="shared" si="320"/>
        <v>CALCULO_EDIF!C1650:E1674</v>
      </c>
      <c r="C82">
        <f t="shared" si="315"/>
        <v>1650</v>
      </c>
      <c r="D82">
        <f t="shared" si="316"/>
        <v>1674</v>
      </c>
      <c r="E82" s="38">
        <v>67</v>
      </c>
      <c r="F82" t="str">
        <f t="shared" si="317"/>
        <v>CALCULO_EDIF!C1650:C1674</v>
      </c>
      <c r="H82" s="2"/>
      <c r="I82" s="2" t="s">
        <v>283</v>
      </c>
      <c r="J82" s="96" t="s">
        <v>389</v>
      </c>
      <c r="K82" s="2"/>
      <c r="L82" s="75"/>
      <c r="M82" s="4"/>
      <c r="N82" s="75">
        <v>0</v>
      </c>
      <c r="O82" s="78">
        <v>1200</v>
      </c>
      <c r="P82" s="52">
        <f t="shared" si="318"/>
        <v>0</v>
      </c>
      <c r="Q82" s="86" t="s">
        <v>252</v>
      </c>
      <c r="R82" s="33">
        <f t="shared" ca="1" si="319"/>
        <v>0</v>
      </c>
      <c r="S82" s="83">
        <v>0.4</v>
      </c>
      <c r="T82" s="33">
        <f t="shared" ca="1" si="321"/>
        <v>0</v>
      </c>
      <c r="U82" s="83">
        <v>0.4</v>
      </c>
      <c r="V82" s="61" t="str">
        <f t="shared" si="322"/>
        <v xml:space="preserve"> </v>
      </c>
      <c r="W82" s="88" t="s">
        <v>271</v>
      </c>
      <c r="X82" s="61"/>
      <c r="Z82" s="92">
        <v>1</v>
      </c>
      <c r="AB82" s="7">
        <f t="shared" ca="1" si="323"/>
        <v>0</v>
      </c>
      <c r="AC82" s="7">
        <f t="shared" ca="1" si="324"/>
        <v>0</v>
      </c>
      <c r="AD82" s="7">
        <f t="shared" ca="1" si="325"/>
        <v>0</v>
      </c>
      <c r="AE82" s="7">
        <f t="shared" si="326"/>
        <v>0</v>
      </c>
      <c r="AF82" s="7">
        <f t="shared" si="327"/>
        <v>0</v>
      </c>
      <c r="AG82" s="68">
        <f t="shared" ca="1" si="328"/>
        <v>0</v>
      </c>
      <c r="AH82" s="68">
        <f t="shared" ca="1" si="329"/>
        <v>0</v>
      </c>
      <c r="AJ82" s="124"/>
      <c r="AL82" s="51">
        <f t="shared" si="330"/>
        <v>0</v>
      </c>
      <c r="AM82" s="69">
        <f t="shared" ca="1" si="331"/>
        <v>0</v>
      </c>
      <c r="AN82" s="70">
        <f t="shared" ca="1" si="332"/>
        <v>0</v>
      </c>
      <c r="AO82" s="70">
        <f t="shared" ca="1" si="333"/>
        <v>0</v>
      </c>
    </row>
    <row r="83" spans="2:41" x14ac:dyDescent="0.35">
      <c r="B83" t="str">
        <f t="shared" si="320"/>
        <v>CALCULO_EDIF!C1675:E1699</v>
      </c>
      <c r="C83">
        <f t="shared" si="315"/>
        <v>1675</v>
      </c>
      <c r="D83">
        <f t="shared" si="316"/>
        <v>1699</v>
      </c>
      <c r="E83" s="38">
        <v>68</v>
      </c>
      <c r="F83" t="str">
        <f t="shared" si="317"/>
        <v>CALCULO_EDIF!C1675:C1699</v>
      </c>
      <c r="H83" s="2"/>
      <c r="I83" s="2" t="s">
        <v>284</v>
      </c>
      <c r="J83" s="96" t="s">
        <v>389</v>
      </c>
      <c r="K83" s="2"/>
      <c r="L83" s="75"/>
      <c r="M83" s="4"/>
      <c r="N83" s="75">
        <v>0</v>
      </c>
      <c r="O83" s="78">
        <v>900</v>
      </c>
      <c r="P83" s="52">
        <f t="shared" si="318"/>
        <v>0</v>
      </c>
      <c r="Q83" s="86" t="s">
        <v>252</v>
      </c>
      <c r="R83" s="33">
        <f t="shared" ca="1" si="319"/>
        <v>0</v>
      </c>
      <c r="S83" s="83">
        <v>0.4</v>
      </c>
      <c r="T83" s="33">
        <f t="shared" ca="1" si="321"/>
        <v>0</v>
      </c>
      <c r="U83" s="83">
        <v>0.4</v>
      </c>
      <c r="V83" s="61" t="str">
        <f t="shared" si="322"/>
        <v xml:space="preserve"> </v>
      </c>
      <c r="W83" s="88" t="s">
        <v>271</v>
      </c>
      <c r="X83" s="61"/>
      <c r="Z83" s="92">
        <v>1</v>
      </c>
      <c r="AB83" s="7">
        <f t="shared" ca="1" si="323"/>
        <v>0</v>
      </c>
      <c r="AC83" s="7">
        <f t="shared" ca="1" si="324"/>
        <v>0</v>
      </c>
      <c r="AD83" s="7">
        <f t="shared" ca="1" si="325"/>
        <v>0</v>
      </c>
      <c r="AE83" s="7">
        <f t="shared" si="326"/>
        <v>0</v>
      </c>
      <c r="AF83" s="7">
        <f t="shared" si="327"/>
        <v>0</v>
      </c>
      <c r="AG83" s="68">
        <f t="shared" ca="1" si="328"/>
        <v>0</v>
      </c>
      <c r="AH83" s="68">
        <f t="shared" ca="1" si="329"/>
        <v>0</v>
      </c>
      <c r="AJ83" s="124"/>
      <c r="AL83" s="51">
        <f t="shared" si="330"/>
        <v>0</v>
      </c>
      <c r="AM83" s="69">
        <f t="shared" ca="1" si="331"/>
        <v>0</v>
      </c>
      <c r="AN83" s="70">
        <f t="shared" ca="1" si="332"/>
        <v>0</v>
      </c>
      <c r="AO83" s="70">
        <f t="shared" ca="1" si="333"/>
        <v>0</v>
      </c>
    </row>
    <row r="84" spans="2:41" x14ac:dyDescent="0.35">
      <c r="B84" t="str">
        <f t="shared" si="320"/>
        <v>CALCULO_EDIF!C1700:E1724</v>
      </c>
      <c r="C84">
        <f t="shared" si="315"/>
        <v>1700</v>
      </c>
      <c r="D84">
        <f t="shared" si="316"/>
        <v>1724</v>
      </c>
      <c r="E84" s="38">
        <v>69</v>
      </c>
      <c r="F84" t="str">
        <f t="shared" si="317"/>
        <v>CALCULO_EDIF!C1700:C1724</v>
      </c>
      <c r="H84" s="2"/>
      <c r="I84" s="2" t="s">
        <v>285</v>
      </c>
      <c r="J84" s="96" t="s">
        <v>389</v>
      </c>
      <c r="K84" s="2"/>
      <c r="L84" s="75"/>
      <c r="M84" s="4"/>
      <c r="N84" s="75">
        <v>0</v>
      </c>
      <c r="O84" s="78">
        <v>1000</v>
      </c>
      <c r="P84" s="52">
        <f t="shared" si="318"/>
        <v>0</v>
      </c>
      <c r="Q84" s="86" t="s">
        <v>252</v>
      </c>
      <c r="R84" s="33">
        <f t="shared" ca="1" si="319"/>
        <v>0</v>
      </c>
      <c r="S84" s="83">
        <v>0.4</v>
      </c>
      <c r="T84" s="33">
        <f t="shared" ca="1" si="321"/>
        <v>0</v>
      </c>
      <c r="U84" s="83">
        <v>0.4</v>
      </c>
      <c r="V84" s="61" t="str">
        <f t="shared" si="322"/>
        <v xml:space="preserve"> </v>
      </c>
      <c r="W84" s="88" t="s">
        <v>271</v>
      </c>
      <c r="X84" s="61"/>
      <c r="Z84" s="92">
        <v>1</v>
      </c>
      <c r="AB84" s="7">
        <f t="shared" ca="1" si="323"/>
        <v>0</v>
      </c>
      <c r="AC84" s="7">
        <f t="shared" ca="1" si="324"/>
        <v>0</v>
      </c>
      <c r="AD84" s="7">
        <f t="shared" ca="1" si="325"/>
        <v>0</v>
      </c>
      <c r="AE84" s="7">
        <f t="shared" si="326"/>
        <v>0</v>
      </c>
      <c r="AF84" s="7">
        <f t="shared" si="327"/>
        <v>0</v>
      </c>
      <c r="AG84" s="68">
        <f t="shared" ca="1" si="328"/>
        <v>0</v>
      </c>
      <c r="AH84" s="68">
        <f t="shared" ca="1" si="329"/>
        <v>0</v>
      </c>
      <c r="AJ84" s="124"/>
      <c r="AL84" s="51">
        <f t="shared" si="330"/>
        <v>0</v>
      </c>
      <c r="AM84" s="69">
        <f t="shared" ca="1" si="331"/>
        <v>0</v>
      </c>
      <c r="AN84" s="70">
        <f t="shared" ca="1" si="332"/>
        <v>0</v>
      </c>
      <c r="AO84" s="70">
        <f t="shared" ca="1" si="333"/>
        <v>0</v>
      </c>
    </row>
    <row r="85" spans="2:41" x14ac:dyDescent="0.35">
      <c r="B85" t="str">
        <f t="shared" si="320"/>
        <v>CALCULO_EDIF!C1725:E1749</v>
      </c>
      <c r="C85">
        <f t="shared" si="315"/>
        <v>1725</v>
      </c>
      <c r="D85">
        <f t="shared" si="316"/>
        <v>1749</v>
      </c>
      <c r="E85" s="38">
        <v>70</v>
      </c>
      <c r="F85" t="str">
        <f t="shared" si="317"/>
        <v>CALCULO_EDIF!C1725:C1749</v>
      </c>
      <c r="H85" s="2"/>
      <c r="I85" s="2" t="s">
        <v>286</v>
      </c>
      <c r="J85" s="96" t="s">
        <v>389</v>
      </c>
      <c r="K85" s="2"/>
      <c r="L85" s="75"/>
      <c r="M85" s="4"/>
      <c r="N85" s="75">
        <v>0</v>
      </c>
      <c r="O85" s="78">
        <v>40</v>
      </c>
      <c r="P85" s="52">
        <f t="shared" si="318"/>
        <v>0</v>
      </c>
      <c r="Q85" s="86" t="s">
        <v>252</v>
      </c>
      <c r="R85" s="33">
        <f t="shared" ca="1" si="319"/>
        <v>0</v>
      </c>
      <c r="S85" s="83">
        <v>0.4</v>
      </c>
      <c r="T85" s="33">
        <f t="shared" ca="1" si="321"/>
        <v>0</v>
      </c>
      <c r="U85" s="83">
        <v>0.4</v>
      </c>
      <c r="V85" s="61" t="str">
        <f t="shared" si="322"/>
        <v xml:space="preserve"> </v>
      </c>
      <c r="W85" s="88" t="s">
        <v>271</v>
      </c>
      <c r="X85" s="61"/>
      <c r="Z85" s="92">
        <v>1</v>
      </c>
      <c r="AB85" s="7">
        <f t="shared" ca="1" si="323"/>
        <v>0</v>
      </c>
      <c r="AC85" s="7">
        <f t="shared" ca="1" si="324"/>
        <v>0</v>
      </c>
      <c r="AD85" s="7">
        <f t="shared" ca="1" si="325"/>
        <v>0</v>
      </c>
      <c r="AE85" s="7">
        <f t="shared" si="326"/>
        <v>0</v>
      </c>
      <c r="AF85" s="7">
        <f t="shared" si="327"/>
        <v>0</v>
      </c>
      <c r="AG85" s="68">
        <f t="shared" ca="1" si="328"/>
        <v>0</v>
      </c>
      <c r="AH85" s="68">
        <f t="shared" ca="1" si="329"/>
        <v>0</v>
      </c>
      <c r="AJ85" s="124"/>
      <c r="AL85" s="51">
        <f t="shared" si="330"/>
        <v>0</v>
      </c>
      <c r="AM85" s="69">
        <f t="shared" ca="1" si="331"/>
        <v>0</v>
      </c>
      <c r="AN85" s="70">
        <f t="shared" ca="1" si="332"/>
        <v>0</v>
      </c>
      <c r="AO85" s="70">
        <f t="shared" ca="1" si="333"/>
        <v>0</v>
      </c>
    </row>
    <row r="86" spans="2:41" x14ac:dyDescent="0.35">
      <c r="B86" t="str">
        <f t="shared" si="320"/>
        <v>CALCULO_EDIF!C1750:E1774</v>
      </c>
      <c r="C86">
        <f t="shared" ref="C86:C87" si="334">IF(E86=1,1,(E86-1)*25)</f>
        <v>1750</v>
      </c>
      <c r="D86">
        <f t="shared" ref="D86:D87" si="335">IF(E86=1,24,C86+24)</f>
        <v>1774</v>
      </c>
      <c r="E86" s="38">
        <v>71</v>
      </c>
      <c r="F86" t="str">
        <f t="shared" ref="F86:F87" si="336">CONCATENATE("CALCULO_EDIF!","C",C86,":","C",D86)</f>
        <v>CALCULO_EDIF!C1750:C1774</v>
      </c>
      <c r="H86" s="2"/>
      <c r="I86" s="2" t="s">
        <v>287</v>
      </c>
      <c r="J86" s="96" t="s">
        <v>389</v>
      </c>
      <c r="K86" s="2"/>
      <c r="L86" s="75"/>
      <c r="M86" s="4"/>
      <c r="N86" s="75">
        <v>0</v>
      </c>
      <c r="O86" s="78">
        <v>30</v>
      </c>
      <c r="P86" s="52">
        <f t="shared" ref="P86:P87" si="337">IF(AND(ISBLANK(L86)*ISBLANK(N86)),"-",IF(AND(NOT(ISBLANK(L86))*NOT(ISBLANK(N86))),"Error",IF(ISBLANK(L86),N86,L86*O86)))</f>
        <v>0</v>
      </c>
      <c r="Q86" s="86" t="s">
        <v>252</v>
      </c>
      <c r="R86" s="33">
        <f t="shared" ref="R86:R87" ca="1" si="338">IF(Q86="Otro",$B$1,VLOOKUP(Q86, INDIRECT(B86),2,FALSE))</f>
        <v>0</v>
      </c>
      <c r="S86" s="83">
        <v>0.4</v>
      </c>
      <c r="T86" s="33">
        <f t="shared" ca="1" si="321"/>
        <v>0</v>
      </c>
      <c r="U86" s="83">
        <v>0.4</v>
      </c>
      <c r="V86" s="61" t="str">
        <f t="shared" si="322"/>
        <v xml:space="preserve"> </v>
      </c>
      <c r="W86" s="88" t="s">
        <v>271</v>
      </c>
      <c r="X86" s="61"/>
      <c r="Z86" s="92">
        <v>1</v>
      </c>
      <c r="AB86" s="7">
        <f t="shared" ca="1" si="323"/>
        <v>0</v>
      </c>
      <c r="AC86" s="7">
        <f t="shared" ca="1" si="324"/>
        <v>0</v>
      </c>
      <c r="AD86" s="7">
        <f t="shared" ca="1" si="325"/>
        <v>0</v>
      </c>
      <c r="AE86" s="7">
        <f t="shared" si="326"/>
        <v>0</v>
      </c>
      <c r="AF86" s="7">
        <f t="shared" si="327"/>
        <v>0</v>
      </c>
      <c r="AG86" s="68">
        <f t="shared" ca="1" si="328"/>
        <v>0</v>
      </c>
      <c r="AH86" s="68">
        <f t="shared" ca="1" si="329"/>
        <v>0</v>
      </c>
      <c r="AJ86" s="124"/>
      <c r="AL86" s="51">
        <f t="shared" si="330"/>
        <v>0</v>
      </c>
      <c r="AM86" s="69">
        <f t="shared" ca="1" si="331"/>
        <v>0</v>
      </c>
      <c r="AN86" s="70">
        <f t="shared" ca="1" si="332"/>
        <v>0</v>
      </c>
      <c r="AO86" s="70">
        <f t="shared" ca="1" si="333"/>
        <v>0</v>
      </c>
    </row>
    <row r="87" spans="2:41" x14ac:dyDescent="0.35">
      <c r="B87" t="str">
        <f t="shared" ref="B87" si="339">CONCATENATE("CALCULO_EDIF!","C",C87,":","E",D87)</f>
        <v>CALCULO_EDIF!C1775:E1799</v>
      </c>
      <c r="C87">
        <f t="shared" si="334"/>
        <v>1775</v>
      </c>
      <c r="D87">
        <f t="shared" si="335"/>
        <v>1799</v>
      </c>
      <c r="E87" s="38">
        <v>72</v>
      </c>
      <c r="F87" t="str">
        <f t="shared" si="336"/>
        <v>CALCULO_EDIF!C1775:C1799</v>
      </c>
      <c r="H87" s="2"/>
      <c r="I87" s="2" t="s">
        <v>288</v>
      </c>
      <c r="J87" s="96" t="s">
        <v>389</v>
      </c>
      <c r="K87" s="2"/>
      <c r="L87" s="75"/>
      <c r="M87" s="4"/>
      <c r="N87" s="75">
        <v>0</v>
      </c>
      <c r="O87" s="78">
        <v>50</v>
      </c>
      <c r="P87" s="52">
        <f t="shared" si="337"/>
        <v>0</v>
      </c>
      <c r="Q87" s="86" t="s">
        <v>252</v>
      </c>
      <c r="R87" s="33">
        <f t="shared" ca="1" si="338"/>
        <v>0</v>
      </c>
      <c r="S87" s="83">
        <v>0.4</v>
      </c>
      <c r="T87" s="33">
        <f t="shared" ref="T87" ca="1" si="340">IF(Q87="Otro",$B$1,VLOOKUP(Q87, INDIRECT(B87),3,FALSE))</f>
        <v>0</v>
      </c>
      <c r="U87" s="83">
        <v>0.4</v>
      </c>
      <c r="V87" s="61" t="str">
        <f t="shared" ref="V87" si="341">IF(S87+U87&gt;100%,"Error, suma &gt; 100%"," ")</f>
        <v xml:space="preserve"> </v>
      </c>
      <c r="W87" s="88" t="s">
        <v>271</v>
      </c>
      <c r="X87" s="61"/>
      <c r="Z87" s="92">
        <v>1</v>
      </c>
      <c r="AB87" s="7">
        <f t="shared" ref="AB87" ca="1" si="342">IF(R87="Valor:",P87*S87,P87*R87)</f>
        <v>0</v>
      </c>
      <c r="AC87" s="7">
        <f t="shared" ref="AC87" ca="1" si="343">IF(T87="Valor:",P87*U87,P87*T87)</f>
        <v>0</v>
      </c>
      <c r="AD87" s="7">
        <f t="shared" ref="AD87" ca="1" si="344">P87-AC87</f>
        <v>0</v>
      </c>
      <c r="AE87" s="7">
        <f t="shared" ref="AE87" si="345">P87*Z87</f>
        <v>0</v>
      </c>
      <c r="AF87" s="7">
        <f t="shared" ref="AF87" si="346">P87-AE87</f>
        <v>0</v>
      </c>
      <c r="AG87" s="68">
        <f t="shared" ref="AG87" ca="1" si="347">IF(AB87=AE87,AE87,IF(AB87&gt;AE87,AE87,AB87))</f>
        <v>0</v>
      </c>
      <c r="AH87" s="68">
        <f t="shared" ref="AH87" ca="1" si="348">IF(Z87=0,AE87,IF(AB87=AE87,AE87,IF(AB87&gt;AE87,AE87,IF((AB87/AE87+AN87/AE87)&gt;1,AB87,AO87))))</f>
        <v>0</v>
      </c>
      <c r="AJ87" s="124"/>
      <c r="AL87" s="51">
        <f t="shared" ref="AL87" si="349">AE87</f>
        <v>0</v>
      </c>
      <c r="AM87" s="69">
        <f t="shared" ref="AM87" ca="1" si="350">IF(T87="Valor:",U87*Z87,T87*Z87)</f>
        <v>0</v>
      </c>
      <c r="AN87" s="70">
        <f t="shared" ref="AN87" ca="1" si="351">P87*AM87</f>
        <v>0</v>
      </c>
      <c r="AO87" s="70">
        <f t="shared" ref="AO87" ca="1" si="352">AL87-AN87</f>
        <v>0</v>
      </c>
    </row>
    <row r="88" spans="2:41" x14ac:dyDescent="0.35">
      <c r="B88" t="str">
        <f t="shared" ref="B88" si="353">CONCATENATE("CALCULO_EDIF!","C",C88,":","E",D88)</f>
        <v>CALCULO_EDIF!C1800:E1824</v>
      </c>
      <c r="C88">
        <f t="shared" ref="C88" si="354">IF(E88=1,1,(E88-1)*25)</f>
        <v>1800</v>
      </c>
      <c r="D88">
        <f t="shared" ref="D88" si="355">IF(E88=1,24,C88+24)</f>
        <v>1824</v>
      </c>
      <c r="E88" s="38">
        <v>73</v>
      </c>
      <c r="F88" t="str">
        <f t="shared" ref="F88" si="356">CONCATENATE("CALCULO_EDIF!","C",C88,":","C",D88)</f>
        <v>CALCULO_EDIF!C1800:C1824</v>
      </c>
      <c r="H88" s="2"/>
      <c r="I88" s="2" t="s">
        <v>312</v>
      </c>
      <c r="J88" s="96" t="s">
        <v>389</v>
      </c>
      <c r="K88" s="2"/>
      <c r="L88" s="75"/>
      <c r="M88" s="4"/>
      <c r="N88" s="75">
        <v>0</v>
      </c>
      <c r="O88" s="78">
        <v>1000</v>
      </c>
      <c r="P88" s="52">
        <f t="shared" ref="P88" si="357">IF(AND(ISBLANK(L88)*ISBLANK(N88)),"-",IF(AND(NOT(ISBLANK(L88))*NOT(ISBLANK(N88))),"Error",IF(ISBLANK(L88),N88,L88*O88)))</f>
        <v>0</v>
      </c>
      <c r="Q88" s="86" t="s">
        <v>252</v>
      </c>
      <c r="R88" s="33">
        <f t="shared" ref="R88" ca="1" si="358">IF(Q88="Otro",$B$1,VLOOKUP(Q88, INDIRECT(B88),2,FALSE))</f>
        <v>0</v>
      </c>
      <c r="S88" s="83">
        <v>0.4</v>
      </c>
      <c r="T88" s="33">
        <f t="shared" ref="T88" ca="1" si="359">IF(Q88="Otro",$B$1,VLOOKUP(Q88, INDIRECT(B88),3,FALSE))</f>
        <v>0</v>
      </c>
      <c r="U88" s="83">
        <v>0.4</v>
      </c>
      <c r="V88" s="61" t="str">
        <f t="shared" ref="V88" si="360">IF(S88+U88&gt;100%,"Error, suma &gt; 100%"," ")</f>
        <v xml:space="preserve"> </v>
      </c>
      <c r="W88" s="88" t="s">
        <v>271</v>
      </c>
      <c r="X88" s="61"/>
      <c r="Z88" s="92">
        <v>1</v>
      </c>
      <c r="AB88" s="7">
        <f t="shared" ref="AB88" ca="1" si="361">IF(R88="Valor:",P88*S88,P88*R88)</f>
        <v>0</v>
      </c>
      <c r="AC88" s="7">
        <f t="shared" ref="AC88" ca="1" si="362">IF(T88="Valor:",P88*U88,P88*T88)</f>
        <v>0</v>
      </c>
      <c r="AD88" s="7">
        <f t="shared" ref="AD88" ca="1" si="363">P88-AC88</f>
        <v>0</v>
      </c>
      <c r="AE88" s="7">
        <f t="shared" ref="AE88" si="364">P88*Z88</f>
        <v>0</v>
      </c>
      <c r="AF88" s="7">
        <f t="shared" ref="AF88" si="365">P88-AE88</f>
        <v>0</v>
      </c>
      <c r="AG88" s="68">
        <f t="shared" ref="AG88" ca="1" si="366">IF(AB88=AE88,AE88,IF(AB88&gt;AE88,AE88,AB88))</f>
        <v>0</v>
      </c>
      <c r="AH88" s="68">
        <f t="shared" ref="AH88" ca="1" si="367">IF(Z88=0,AE88,IF(AB88=AE88,AE88,IF(AB88&gt;AE88,AE88,IF((AB88/AE88+AN88/AE88)&gt;1,AB88,AO88))))</f>
        <v>0</v>
      </c>
      <c r="AJ88" s="124"/>
      <c r="AL88" s="51">
        <f t="shared" ref="AL88" si="368">AE88</f>
        <v>0</v>
      </c>
      <c r="AM88" s="69">
        <f t="shared" ref="AM88" ca="1" si="369">IF(T88="Valor:",U88*Z88,T88*Z88)</f>
        <v>0</v>
      </c>
      <c r="AN88" s="70">
        <f t="shared" ref="AN88" ca="1" si="370">P88*AM88</f>
        <v>0</v>
      </c>
      <c r="AO88" s="70">
        <f t="shared" ref="AO88" ca="1" si="371">AL88-AN88</f>
        <v>0</v>
      </c>
    </row>
    <row r="89" spans="2:41" x14ac:dyDescent="0.35">
      <c r="B89" t="str">
        <f t="shared" si="302"/>
        <v>CALCULO_EDIF!C1825:E1849</v>
      </c>
      <c r="C89">
        <f t="shared" si="103"/>
        <v>1825</v>
      </c>
      <c r="D89">
        <f t="shared" si="38"/>
        <v>1849</v>
      </c>
      <c r="E89" s="38">
        <v>74</v>
      </c>
      <c r="F89" t="str">
        <f t="shared" si="95"/>
        <v>CALCULO_EDIF!C1825:C1849</v>
      </c>
      <c r="H89" s="2"/>
      <c r="I89" s="2" t="s">
        <v>27</v>
      </c>
      <c r="J89" s="96" t="s">
        <v>389</v>
      </c>
      <c r="K89" s="2"/>
      <c r="L89" s="75"/>
      <c r="M89" s="4"/>
      <c r="N89" s="75">
        <v>0</v>
      </c>
      <c r="O89" s="78">
        <v>1000</v>
      </c>
      <c r="P89" s="52">
        <f t="shared" si="303"/>
        <v>0</v>
      </c>
      <c r="Q89" s="86" t="s">
        <v>252</v>
      </c>
      <c r="R89" s="33">
        <f t="shared" ca="1" si="304"/>
        <v>0</v>
      </c>
      <c r="S89" s="83">
        <v>0.4</v>
      </c>
      <c r="T89" s="33">
        <f t="shared" ca="1" si="254"/>
        <v>0</v>
      </c>
      <c r="U89" s="83">
        <v>0.4</v>
      </c>
      <c r="V89" s="61" t="str">
        <f t="shared" si="305"/>
        <v xml:space="preserve"> </v>
      </c>
      <c r="W89" s="88" t="s">
        <v>271</v>
      </c>
      <c r="X89" s="61"/>
      <c r="Z89" s="92">
        <v>1</v>
      </c>
      <c r="AB89" s="7">
        <f t="shared" ca="1" si="306"/>
        <v>0</v>
      </c>
      <c r="AC89" s="7">
        <f t="shared" ca="1" si="307"/>
        <v>0</v>
      </c>
      <c r="AD89" s="7">
        <f t="shared" ca="1" si="308"/>
        <v>0</v>
      </c>
      <c r="AE89" s="7">
        <f t="shared" si="309"/>
        <v>0</v>
      </c>
      <c r="AF89" s="7">
        <f t="shared" si="310"/>
        <v>0</v>
      </c>
      <c r="AG89" s="68">
        <f t="shared" ca="1" si="266"/>
        <v>0</v>
      </c>
      <c r="AH89" s="68">
        <f t="shared" ca="1" si="311"/>
        <v>0</v>
      </c>
      <c r="AJ89" s="124"/>
      <c r="AL89" s="51">
        <f t="shared" si="312"/>
        <v>0</v>
      </c>
      <c r="AM89" s="69">
        <f t="shared" ca="1" si="313"/>
        <v>0</v>
      </c>
      <c r="AN89" s="70">
        <f t="shared" ca="1" si="314"/>
        <v>0</v>
      </c>
      <c r="AO89" s="70">
        <f t="shared" ca="1" si="55"/>
        <v>0</v>
      </c>
    </row>
    <row r="90" spans="2:41" s="23" customFormat="1" ht="4.5" customHeight="1" x14ac:dyDescent="0.35">
      <c r="B90"/>
      <c r="C90"/>
      <c r="D90"/>
      <c r="E90" s="38"/>
      <c r="F90"/>
      <c r="G90"/>
      <c r="N90" s="76"/>
      <c r="O90" s="80"/>
      <c r="P90" s="45"/>
      <c r="Q90" s="76"/>
      <c r="S90" s="76"/>
      <c r="U90" s="76"/>
      <c r="V90" s="66"/>
      <c r="W90" s="90"/>
      <c r="X90" s="61"/>
      <c r="Z90" s="76"/>
    </row>
    <row r="91" spans="2:41" x14ac:dyDescent="0.35">
      <c r="B91" t="str">
        <f t="shared" ref="B91:B95" si="372">CONCATENATE("CALCULO_EDIF!","C",C91,":","E",D91)</f>
        <v>CALCULO_EDIF!C1850:E1874</v>
      </c>
      <c r="C91">
        <f t="shared" si="103"/>
        <v>1850</v>
      </c>
      <c r="D91">
        <f t="shared" si="38"/>
        <v>1874</v>
      </c>
      <c r="E91" s="38">
        <v>75</v>
      </c>
      <c r="F91" t="str">
        <f t="shared" si="95"/>
        <v>CALCULO_EDIF!C1850:C1874</v>
      </c>
      <c r="H91" s="3" t="s">
        <v>240</v>
      </c>
      <c r="I91" s="2" t="s">
        <v>152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0.4</v>
      </c>
      <c r="T91" s="33">
        <f t="shared" ca="1" si="254"/>
        <v>0</v>
      </c>
      <c r="U91" s="83">
        <v>0.4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ca="1">IF(R91="Valor:",P91*S91,P91*R91)</f>
        <v>0</v>
      </c>
      <c r="AC91" s="7">
        <f ca="1">IF(T91="Valor:",P91*U91,P91*T91)</f>
        <v>0</v>
      </c>
      <c r="AD91" s="7">
        <f ca="1">P91-AC91</f>
        <v>0</v>
      </c>
      <c r="AE91" s="7">
        <f>P91*Z91</f>
        <v>0</v>
      </c>
      <c r="AF91" s="7">
        <f>P91-AE91</f>
        <v>0</v>
      </c>
      <c r="AG91" s="68">
        <f t="shared" ca="1" si="266"/>
        <v>0</v>
      </c>
      <c r="AH91" s="68">
        <f ca="1">IF(Z91=0,AE91,IF(AB91=AE91,AE91,IF(AB91&gt;AE91,AE91,IF((AB91/AE91+AN91/AE91)&gt;1,AB91,AO91))))</f>
        <v>0</v>
      </c>
      <c r="AJ91" s="124">
        <f ca="1">IF(SUM(AH91:AH95)=0,0%,SUM(AG91:AG95)/SUM(AH91:AH95))</f>
        <v>0</v>
      </c>
      <c r="AL91" s="51">
        <f>AE91</f>
        <v>0</v>
      </c>
      <c r="AM91" s="69">
        <f ca="1">IF(T91="Valor:",U91*Z91,T91*Z91)</f>
        <v>0</v>
      </c>
      <c r="AN91" s="70">
        <f ca="1">P91*AM91</f>
        <v>0</v>
      </c>
      <c r="AO91" s="70">
        <f t="shared" ca="1" si="55"/>
        <v>0</v>
      </c>
    </row>
    <row r="92" spans="2:41" x14ac:dyDescent="0.35">
      <c r="B92" t="str">
        <f t="shared" si="372"/>
        <v>CALCULO_EDIF!C1875:E1899</v>
      </c>
      <c r="C92">
        <f t="shared" si="103"/>
        <v>1875</v>
      </c>
      <c r="D92">
        <f t="shared" si="38"/>
        <v>1899</v>
      </c>
      <c r="E92" s="38">
        <v>76</v>
      </c>
      <c r="F92" t="str">
        <f t="shared" si="95"/>
        <v>CALCULO_EDIF!C1875:C1899</v>
      </c>
      <c r="H92" s="3"/>
      <c r="I92" s="2" t="s">
        <v>153</v>
      </c>
      <c r="J92" s="96" t="s">
        <v>389</v>
      </c>
      <c r="K92" s="2"/>
      <c r="L92" s="75"/>
      <c r="M92" s="4"/>
      <c r="N92" s="75">
        <v>0</v>
      </c>
      <c r="O92" s="78">
        <v>1225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254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ca="1">IF(R92="Valor:",P92*S92,P92*R92)</f>
        <v>0</v>
      </c>
      <c r="AC92" s="7">
        <f ca="1">IF(T92="Valor:",P92*U92,P92*T92)</f>
        <v>0</v>
      </c>
      <c r="AD92" s="7">
        <f ca="1">P92-AC92</f>
        <v>0</v>
      </c>
      <c r="AE92" s="7">
        <f>P92*Z92</f>
        <v>0</v>
      </c>
      <c r="AF92" s="7">
        <f>P92-AE92</f>
        <v>0</v>
      </c>
      <c r="AG92" s="68">
        <f t="shared" ca="1" si="266"/>
        <v>0</v>
      </c>
      <c r="AH92" s="68">
        <f ca="1">IF(Z92=0,AE92,IF(AB92=AE92,AE92,IF(AB92&gt;AE92,AE92,IF((AB92/AE92+AN92/AE92)&gt;1,AB92,AO92))))</f>
        <v>0</v>
      </c>
      <c r="AJ92" s="124"/>
      <c r="AL92" s="51">
        <f>AE92</f>
        <v>0</v>
      </c>
      <c r="AM92" s="69">
        <f ca="1">IF(T92="Valor:",U92*Z92,T92*Z92)</f>
        <v>0</v>
      </c>
      <c r="AN92" s="70">
        <f ca="1">P92*AM92</f>
        <v>0</v>
      </c>
      <c r="AO92" s="70">
        <f t="shared" ca="1" si="55"/>
        <v>0</v>
      </c>
    </row>
    <row r="93" spans="2:41" x14ac:dyDescent="0.35">
      <c r="B93" t="str">
        <f t="shared" si="372"/>
        <v>CALCULO_EDIF!C1900:E1924</v>
      </c>
      <c r="C93">
        <f t="shared" si="103"/>
        <v>1900</v>
      </c>
      <c r="D93">
        <f t="shared" si="38"/>
        <v>1924</v>
      </c>
      <c r="E93" s="38">
        <v>77</v>
      </c>
      <c r="F93" t="str">
        <f t="shared" si="95"/>
        <v>CALCULO_EDIF!C1900:C1924</v>
      </c>
      <c r="H93" s="3"/>
      <c r="I93" s="2" t="s">
        <v>154</v>
      </c>
      <c r="J93" s="96" t="s">
        <v>389</v>
      </c>
      <c r="K93" s="2"/>
      <c r="L93" s="75"/>
      <c r="M93" s="4"/>
      <c r="N93" s="75">
        <v>0</v>
      </c>
      <c r="O93" s="78">
        <v>600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0.32</v>
      </c>
      <c r="T93" s="33">
        <f t="shared" ca="1" si="254"/>
        <v>0</v>
      </c>
      <c r="U93" s="83">
        <v>0.32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ca="1">IF(R93="Valor:",P93*S93,P93*R93)</f>
        <v>0</v>
      </c>
      <c r="AC93" s="7">
        <f ca="1">IF(T93="Valor:",P93*U93,P93*T93)</f>
        <v>0</v>
      </c>
      <c r="AD93" s="7">
        <f ca="1">P93-AC93</f>
        <v>0</v>
      </c>
      <c r="AE93" s="7">
        <f>P93*Z93</f>
        <v>0</v>
      </c>
      <c r="AF93" s="7">
        <f>P93-AE93</f>
        <v>0</v>
      </c>
      <c r="AG93" s="68">
        <f t="shared" ca="1" si="266"/>
        <v>0</v>
      </c>
      <c r="AH93" s="68">
        <f ca="1">IF(Z93=0,AE93,IF(AB93=AE93,AE93,IF(AB93&gt;AE93,AE93,IF((AB93/AE93+AN93/AE93)&gt;1,AB93,AO93))))</f>
        <v>0</v>
      </c>
      <c r="AJ93" s="124"/>
      <c r="AL93" s="51">
        <f>AE93</f>
        <v>0</v>
      </c>
      <c r="AM93" s="69">
        <f ca="1">IF(T93="Valor:",U93*Z93,T93*Z93)</f>
        <v>0</v>
      </c>
      <c r="AN93" s="70">
        <f ca="1">P93*AM93</f>
        <v>0</v>
      </c>
      <c r="AO93" s="70">
        <f t="shared" ca="1" si="55"/>
        <v>0</v>
      </c>
    </row>
    <row r="94" spans="2:41" x14ac:dyDescent="0.35">
      <c r="B94" t="str">
        <f t="shared" si="372"/>
        <v>CALCULO_EDIF!C1925:E1949</v>
      </c>
      <c r="C94">
        <f t="shared" ref="C94" si="373">IF(E94=1,1,(E94-1)*25)</f>
        <v>1925</v>
      </c>
      <c r="D94">
        <f t="shared" ref="D94" si="374">IF(E94=1,24,C94+24)</f>
        <v>1949</v>
      </c>
      <c r="E94" s="38">
        <v>78</v>
      </c>
      <c r="F94" t="str">
        <f t="shared" ref="F94" si="375">CONCATENATE("CALCULO_EDIF!","C",C94,":","C",D94)</f>
        <v>CALCULO_EDIF!C1925:C1949</v>
      </c>
      <c r="H94" s="2"/>
      <c r="I94" s="2" t="s">
        <v>32</v>
      </c>
      <c r="J94" s="96" t="s">
        <v>389</v>
      </c>
      <c r="K94" s="2"/>
      <c r="L94" s="75"/>
      <c r="M94" s="4"/>
      <c r="N94" s="75">
        <v>0</v>
      </c>
      <c r="O94" s="78">
        <v>2500</v>
      </c>
      <c r="P94" s="52">
        <f>IF(AND(ISBLANK(L94)*ISBLANK(N94)),"-",IF(AND(NOT(ISBLANK(L94))*NOT(ISBLANK(N94))),"Error",IF(ISBLANK(L94),N94,L94*O94)))</f>
        <v>0</v>
      </c>
      <c r="Q94" s="86" t="s">
        <v>252</v>
      </c>
      <c r="R94" s="33">
        <f ca="1">IF(Q94="Otro",$B$1,VLOOKUP(Q94, INDIRECT(B94),2,FALSE))</f>
        <v>0</v>
      </c>
      <c r="S94" s="83">
        <v>0.4</v>
      </c>
      <c r="T94" s="33">
        <f t="shared" ca="1" si="254"/>
        <v>0</v>
      </c>
      <c r="U94" s="83">
        <v>0.4</v>
      </c>
      <c r="V94" s="61" t="str">
        <f>IF(S94+U94&gt;100%,"Error, suma &gt; 100%"," ")</f>
        <v xml:space="preserve"> </v>
      </c>
      <c r="W94" s="88" t="s">
        <v>271</v>
      </c>
      <c r="X94" s="61"/>
      <c r="Z94" s="92">
        <v>1</v>
      </c>
      <c r="AB94" s="7">
        <f ca="1">IF(R94="Valor:",P94*S94,P94*R94)</f>
        <v>0</v>
      </c>
      <c r="AC94" s="7">
        <f ca="1">IF(T94="Valor:",P94*U94,P94*T94)</f>
        <v>0</v>
      </c>
      <c r="AD94" s="7">
        <f ca="1">P94-AC94</f>
        <v>0</v>
      </c>
      <c r="AE94" s="7">
        <f>P94*Z94</f>
        <v>0</v>
      </c>
      <c r="AF94" s="7">
        <f>P94-AE94</f>
        <v>0</v>
      </c>
      <c r="AG94" s="68">
        <f t="shared" ca="1" si="266"/>
        <v>0</v>
      </c>
      <c r="AH94" s="68">
        <f ca="1">IF(Z94=0,AE94,IF(AB94=AE94,AE94,IF(AB94&gt;AE94,AE94,IF((AB94/AE94+AN94/AE94)&gt;1,AB94,AO94))))</f>
        <v>0</v>
      </c>
      <c r="AJ94" s="124"/>
      <c r="AL94" s="51">
        <f>AE94</f>
        <v>0</v>
      </c>
      <c r="AM94" s="69">
        <f ca="1">IF(T94="Valor:",U94*Z94,T94*Z94)</f>
        <v>0</v>
      </c>
      <c r="AN94" s="70">
        <f ca="1">P94*AM94</f>
        <v>0</v>
      </c>
      <c r="AO94" s="70">
        <f t="shared" ca="1" si="55"/>
        <v>0</v>
      </c>
    </row>
    <row r="95" spans="2:41" x14ac:dyDescent="0.35">
      <c r="B95" t="str">
        <f t="shared" si="372"/>
        <v>CALCULO_EDIF!C1950:E1974</v>
      </c>
      <c r="C95">
        <f t="shared" si="103"/>
        <v>1950</v>
      </c>
      <c r="D95">
        <f t="shared" si="38"/>
        <v>1974</v>
      </c>
      <c r="E95" s="38">
        <v>79</v>
      </c>
      <c r="F95" t="str">
        <f t="shared" si="95"/>
        <v>CALCULO_EDIF!C1950:C1974</v>
      </c>
      <c r="H95" s="2"/>
      <c r="I95" s="2" t="s">
        <v>27</v>
      </c>
      <c r="J95" s="96" t="s">
        <v>389</v>
      </c>
      <c r="K95" s="2"/>
      <c r="L95" s="75"/>
      <c r="M95" s="4"/>
      <c r="N95" s="75">
        <v>0</v>
      </c>
      <c r="O95" s="78">
        <v>1000</v>
      </c>
      <c r="P95" s="52">
        <f>IF(AND(ISBLANK(L95)*ISBLANK(N95)),"-",IF(AND(NOT(ISBLANK(L95))*NOT(ISBLANK(N95))),"Error",IF(ISBLANK(L95),N95,L95*O95)))</f>
        <v>0</v>
      </c>
      <c r="Q95" s="86" t="s">
        <v>252</v>
      </c>
      <c r="R95" s="33">
        <f ca="1">IF(Q95="Otro",$B$1,VLOOKUP(Q95, INDIRECT(B95),2,FALSE))</f>
        <v>0</v>
      </c>
      <c r="S95" s="83">
        <v>0.4</v>
      </c>
      <c r="T95" s="33">
        <f t="shared" ca="1" si="254"/>
        <v>0</v>
      </c>
      <c r="U95" s="83">
        <v>0.4</v>
      </c>
      <c r="V95" s="61" t="str">
        <f>IF(S95+U95&gt;100%,"Error, suma &gt; 100%"," ")</f>
        <v xml:space="preserve"> </v>
      </c>
      <c r="W95" s="88" t="s">
        <v>271</v>
      </c>
      <c r="X95" s="61"/>
      <c r="Z95" s="92">
        <v>1</v>
      </c>
      <c r="AB95" s="7">
        <f ca="1">IF(R95="Valor:",P95*S95,P95*R95)</f>
        <v>0</v>
      </c>
      <c r="AC95" s="7">
        <f ca="1">IF(T95="Valor:",P95*U95,P95*T95)</f>
        <v>0</v>
      </c>
      <c r="AD95" s="7">
        <f ca="1">P95-AC95</f>
        <v>0</v>
      </c>
      <c r="AE95" s="7">
        <f>P95*Z95</f>
        <v>0</v>
      </c>
      <c r="AF95" s="7">
        <f>P95-AE95</f>
        <v>0</v>
      </c>
      <c r="AG95" s="68">
        <f t="shared" ca="1" si="266"/>
        <v>0</v>
      </c>
      <c r="AH95" s="68">
        <f ca="1">IF(Z95=0,AE95,IF(AB95=AE95,AE95,IF(AB95&gt;AE95,AE95,IF((AB95/AE95+AN95/AE95)&gt;1,AB95,AO95))))</f>
        <v>0</v>
      </c>
      <c r="AJ95" s="124"/>
      <c r="AL95" s="51">
        <f>AE95</f>
        <v>0</v>
      </c>
      <c r="AM95" s="69">
        <f ca="1">IF(T95="Valor:",U95*Z95,T95*Z95)</f>
        <v>0</v>
      </c>
      <c r="AN95" s="70">
        <f ca="1">P95*AM95</f>
        <v>0</v>
      </c>
      <c r="AO95" s="70">
        <f t="shared" ca="1" si="55"/>
        <v>0</v>
      </c>
    </row>
    <row r="96" spans="2:41" s="23" customFormat="1" ht="5.25" customHeight="1" x14ac:dyDescent="0.35">
      <c r="B96"/>
      <c r="C96"/>
      <c r="D96"/>
      <c r="E96" s="38"/>
      <c r="F96"/>
      <c r="G96"/>
      <c r="N96" s="76"/>
      <c r="O96" s="80"/>
      <c r="P96" s="45"/>
      <c r="Q96" s="76"/>
      <c r="S96" s="76"/>
      <c r="U96" s="76"/>
      <c r="V96" s="66"/>
      <c r="W96" s="90"/>
      <c r="X96" s="61"/>
      <c r="Z96" s="76"/>
    </row>
    <row r="97" spans="2:41" x14ac:dyDescent="0.35">
      <c r="B97" t="str">
        <f t="shared" ref="B97:B101" si="376">CONCATENATE("CALCULO_EDIF!","C",C97,":","E",D97)</f>
        <v>CALCULO_EDIF!C1975:E1999</v>
      </c>
      <c r="C97">
        <f t="shared" si="103"/>
        <v>1975</v>
      </c>
      <c r="D97">
        <f t="shared" si="38"/>
        <v>1999</v>
      </c>
      <c r="E97" s="38">
        <v>80</v>
      </c>
      <c r="F97" t="str">
        <f t="shared" si="95"/>
        <v>CALCULO_EDIF!C1975:C1999</v>
      </c>
      <c r="H97" s="3" t="s">
        <v>241</v>
      </c>
      <c r="I97" s="2" t="s">
        <v>155</v>
      </c>
      <c r="J97" s="96" t="s">
        <v>389</v>
      </c>
      <c r="K97" s="2"/>
      <c r="L97" s="75"/>
      <c r="M97" s="4"/>
      <c r="N97" s="75">
        <v>0</v>
      </c>
      <c r="O97" s="78">
        <v>1000</v>
      </c>
      <c r="P97" s="52">
        <f>IF(AND(ISBLANK(L97)*ISBLANK(N97)),"-",IF(AND(NOT(ISBLANK(L97))*NOT(ISBLANK(N97))),"Error",IF(ISBLANK(L97),N97,L97*O97)))</f>
        <v>0</v>
      </c>
      <c r="Q97" s="86" t="s">
        <v>252</v>
      </c>
      <c r="R97" s="33">
        <f ca="1">IF(Q97="Otro",$B$1,VLOOKUP(Q97, INDIRECT(B97),2,FALSE))</f>
        <v>0</v>
      </c>
      <c r="S97" s="83">
        <v>0.4</v>
      </c>
      <c r="T97" s="33">
        <f t="shared" ca="1" si="254"/>
        <v>0</v>
      </c>
      <c r="U97" s="83">
        <v>0.4</v>
      </c>
      <c r="V97" s="61" t="str">
        <f>IF(S97+U97&gt;100%,"Error, suma &gt; 100%"," ")</f>
        <v xml:space="preserve"> </v>
      </c>
      <c r="W97" s="88" t="s">
        <v>271</v>
      </c>
      <c r="X97" s="61"/>
      <c r="Z97" s="92">
        <v>1</v>
      </c>
      <c r="AB97" s="7">
        <f ca="1">IF(R97="Valor:",P97*S97,P97*R97)</f>
        <v>0</v>
      </c>
      <c r="AC97" s="7">
        <f ca="1">IF(T97="Valor:",P97*U97,P97*T97)</f>
        <v>0</v>
      </c>
      <c r="AD97" s="7">
        <f ca="1">P97-AC97</f>
        <v>0</v>
      </c>
      <c r="AE97" s="7">
        <f>P97*Z97</f>
        <v>0</v>
      </c>
      <c r="AF97" s="7">
        <f>P97-AE97</f>
        <v>0</v>
      </c>
      <c r="AG97" s="68">
        <f t="shared" ca="1" si="266"/>
        <v>0</v>
      </c>
      <c r="AH97" s="68">
        <f ca="1">IF(Z97=0,AE97,IF(AB97=AE97,AE97,IF(AB97&gt;AE97,AE97,IF((AB97/AE97+AN97/AE97)&gt;1,AB97,AO97))))</f>
        <v>0</v>
      </c>
      <c r="AJ97" s="124">
        <f ca="1">IF(SUM(AH97:AH101)=0,0%,SUM(AG97:AG101)/SUM(AH97:AH101))</f>
        <v>0</v>
      </c>
      <c r="AL97" s="51">
        <f t="shared" ref="AL97:AL102" si="377">AE97</f>
        <v>0</v>
      </c>
      <c r="AM97" s="69">
        <f t="shared" ref="AM97:AM102" ca="1" si="378">IF(T97="Valor:",U97*Z97,T97*Z97)</f>
        <v>0</v>
      </c>
      <c r="AN97" s="70">
        <f t="shared" ref="AN97:AN102" ca="1" si="379">P97*AM97</f>
        <v>0</v>
      </c>
      <c r="AO97" s="70">
        <f t="shared" ca="1" si="55"/>
        <v>0</v>
      </c>
    </row>
    <row r="98" spans="2:41" x14ac:dyDescent="0.35">
      <c r="B98" t="str">
        <f t="shared" si="376"/>
        <v>CALCULO_EDIF!C2000:E2024</v>
      </c>
      <c r="C98">
        <f t="shared" si="103"/>
        <v>2000</v>
      </c>
      <c r="D98">
        <f t="shared" si="38"/>
        <v>2024</v>
      </c>
      <c r="E98" s="38">
        <v>81</v>
      </c>
      <c r="F98" t="str">
        <f t="shared" si="95"/>
        <v>CALCULO_EDIF!C2000:C2024</v>
      </c>
      <c r="H98" s="2"/>
      <c r="I98" s="2" t="s">
        <v>153</v>
      </c>
      <c r="J98" s="96" t="s">
        <v>389</v>
      </c>
      <c r="K98" s="2"/>
      <c r="L98" s="75"/>
      <c r="M98" s="4"/>
      <c r="N98" s="75">
        <v>0</v>
      </c>
      <c r="O98" s="78">
        <v>1225</v>
      </c>
      <c r="P98" s="52">
        <f>IF(AND(ISBLANK(L98)*ISBLANK(N98)),"-",IF(AND(NOT(ISBLANK(L98))*NOT(ISBLANK(N98))),"Error",IF(ISBLANK(L98),N98,L98*O98)))</f>
        <v>0</v>
      </c>
      <c r="Q98" s="86" t="s">
        <v>252</v>
      </c>
      <c r="R98" s="33">
        <f ca="1">IF(Q98="Otro",$B$1,VLOOKUP(Q98, INDIRECT(B98),2,FALSE))</f>
        <v>0</v>
      </c>
      <c r="S98" s="83">
        <v>0.4</v>
      </c>
      <c r="T98" s="33">
        <f t="shared" ca="1" si="254"/>
        <v>0</v>
      </c>
      <c r="U98" s="83">
        <v>0.4</v>
      </c>
      <c r="V98" s="61" t="str">
        <f>IF(S98+U98&gt;100%,"Error, suma &gt; 100%"," ")</f>
        <v xml:space="preserve"> </v>
      </c>
      <c r="W98" s="88" t="s">
        <v>271</v>
      </c>
      <c r="X98" s="61"/>
      <c r="Z98" s="92">
        <v>1</v>
      </c>
      <c r="AB98" s="7">
        <f ca="1">IF(R98="Valor:",P98*S98,P98*R98)</f>
        <v>0</v>
      </c>
      <c r="AC98" s="7">
        <f ca="1">IF(T98="Valor:",P98*U98,P98*T98)</f>
        <v>0</v>
      </c>
      <c r="AD98" s="7">
        <f ca="1">P98-AC98</f>
        <v>0</v>
      </c>
      <c r="AE98" s="7">
        <f>P98*Z98</f>
        <v>0</v>
      </c>
      <c r="AF98" s="7">
        <f>P98-AE98</f>
        <v>0</v>
      </c>
      <c r="AG98" s="68">
        <f t="shared" ca="1" si="266"/>
        <v>0</v>
      </c>
      <c r="AH98" s="68">
        <f ca="1">IF(Z98=0,AE98,IF(AB98=AE98,AE98,IF(AB98&gt;AE98,AE98,IF((AB98/AE98+AN98/AE98)&gt;1,AB98,AO98))))</f>
        <v>0</v>
      </c>
      <c r="AJ98" s="124"/>
      <c r="AL98" s="51">
        <f t="shared" si="377"/>
        <v>0</v>
      </c>
      <c r="AM98" s="69">
        <f t="shared" ca="1" si="378"/>
        <v>0</v>
      </c>
      <c r="AN98" s="70">
        <f t="shared" ca="1" si="379"/>
        <v>0</v>
      </c>
      <c r="AO98" s="70">
        <f t="shared" ca="1" si="55"/>
        <v>0</v>
      </c>
    </row>
    <row r="99" spans="2:41" x14ac:dyDescent="0.35">
      <c r="B99" t="str">
        <f t="shared" si="376"/>
        <v>CALCULO_EDIF!C2025:E2049</v>
      </c>
      <c r="C99">
        <f t="shared" si="103"/>
        <v>2025</v>
      </c>
      <c r="D99">
        <f t="shared" si="38"/>
        <v>2049</v>
      </c>
      <c r="E99" s="38">
        <v>82</v>
      </c>
      <c r="F99" t="str">
        <f t="shared" si="95"/>
        <v>CALCULO_EDIF!C2025:C2049</v>
      </c>
      <c r="H99" s="2"/>
      <c r="I99" s="2" t="s">
        <v>154</v>
      </c>
      <c r="J99" s="96" t="s">
        <v>389</v>
      </c>
      <c r="K99" s="2"/>
      <c r="L99" s="75"/>
      <c r="M99" s="4"/>
      <c r="N99" s="75">
        <v>0</v>
      </c>
      <c r="O99" s="78">
        <v>700</v>
      </c>
      <c r="P99" s="52">
        <f>IF(AND(ISBLANK(L99)*ISBLANK(N99)),"-",IF(AND(NOT(ISBLANK(L99))*NOT(ISBLANK(N99))),"Error",IF(ISBLANK(L99),N99,L99*O99)))</f>
        <v>0</v>
      </c>
      <c r="Q99" s="86" t="s">
        <v>252</v>
      </c>
      <c r="R99" s="33">
        <f ca="1">IF(Q99="Otro",$B$1,VLOOKUP(Q99, INDIRECT(B99),2,FALSE))</f>
        <v>0</v>
      </c>
      <c r="S99" s="83">
        <v>0.4</v>
      </c>
      <c r="T99" s="33">
        <f t="shared" ca="1" si="254"/>
        <v>0</v>
      </c>
      <c r="U99" s="83">
        <v>0.4</v>
      </c>
      <c r="V99" s="61" t="str">
        <f>IF(S99+U99&gt;100%,"Error, suma &gt; 100%"," ")</f>
        <v xml:space="preserve"> </v>
      </c>
      <c r="W99" s="88" t="s">
        <v>271</v>
      </c>
      <c r="X99" s="61"/>
      <c r="Z99" s="92">
        <v>1</v>
      </c>
      <c r="AB99" s="7">
        <f ca="1">IF(R99="Valor:",P99*S99,P99*R99)</f>
        <v>0</v>
      </c>
      <c r="AC99" s="7">
        <f ca="1">IF(T99="Valor:",P99*U99,P99*T99)</f>
        <v>0</v>
      </c>
      <c r="AD99" s="7">
        <f ca="1">P99-AC99</f>
        <v>0</v>
      </c>
      <c r="AE99" s="7">
        <f>P99*Z99</f>
        <v>0</v>
      </c>
      <c r="AF99" s="7">
        <f>P99-AE99</f>
        <v>0</v>
      </c>
      <c r="AG99" s="68">
        <f t="shared" ca="1" si="266"/>
        <v>0</v>
      </c>
      <c r="AH99" s="68">
        <f ca="1">IF(Z99=0,AE99,IF(AB99=AE99,AE99,IF(AB99&gt;AE99,AE99,IF((AB99/AE99+AN99/AE99)&gt;1,AB99,AO99))))</f>
        <v>0</v>
      </c>
      <c r="AJ99" s="124"/>
      <c r="AL99" s="51">
        <f t="shared" si="377"/>
        <v>0</v>
      </c>
      <c r="AM99" s="69">
        <f t="shared" ca="1" si="378"/>
        <v>0</v>
      </c>
      <c r="AN99" s="70">
        <f t="shared" ca="1" si="379"/>
        <v>0</v>
      </c>
      <c r="AO99" s="70">
        <f t="shared" ca="1" si="55"/>
        <v>0</v>
      </c>
    </row>
    <row r="100" spans="2:41" x14ac:dyDescent="0.35">
      <c r="B100" t="str">
        <f t="shared" si="376"/>
        <v>CALCULO_EDIF!C2050:E2074</v>
      </c>
      <c r="C100">
        <f t="shared" ref="C100" si="380">IF(E100=1,1,(E100-1)*25)</f>
        <v>2050</v>
      </c>
      <c r="D100">
        <f t="shared" ref="D100" si="381">IF(E100=1,24,C100+24)</f>
        <v>2074</v>
      </c>
      <c r="E100" s="38">
        <v>83</v>
      </c>
      <c r="F100" t="str">
        <f t="shared" ref="F100" si="382">CONCATENATE("CALCULO_EDIF!","C",C100,":","C",D100)</f>
        <v>CALCULO_EDIF!C2050:C2074</v>
      </c>
      <c r="H100" s="2"/>
      <c r="I100" s="2" t="s">
        <v>32</v>
      </c>
      <c r="J100" s="96" t="s">
        <v>389</v>
      </c>
      <c r="K100" s="2"/>
      <c r="L100" s="75"/>
      <c r="M100" s="4"/>
      <c r="N100" s="75">
        <v>0</v>
      </c>
      <c r="O100" s="78">
        <v>2500</v>
      </c>
      <c r="P100" s="52">
        <f>IF(AND(ISBLANK(L100)*ISBLANK(N100)),"-",IF(AND(NOT(ISBLANK(L100))*NOT(ISBLANK(N100))),"Error",IF(ISBLANK(L100),N100,L100*O100)))</f>
        <v>0</v>
      </c>
      <c r="Q100" s="86" t="s">
        <v>252</v>
      </c>
      <c r="R100" s="33">
        <f ca="1">IF(Q100="Otro",$B$1,VLOOKUP(Q100, INDIRECT(B100),2,FALSE))</f>
        <v>0</v>
      </c>
      <c r="S100" s="83">
        <v>0.4</v>
      </c>
      <c r="T100" s="33">
        <f t="shared" ca="1" si="254"/>
        <v>0</v>
      </c>
      <c r="U100" s="83">
        <v>0.4</v>
      </c>
      <c r="V100" s="61" t="str">
        <f>IF(S100+U100&gt;100%,"Error, suma &gt; 100%"," ")</f>
        <v xml:space="preserve"> </v>
      </c>
      <c r="W100" s="88" t="s">
        <v>271</v>
      </c>
      <c r="X100" s="61"/>
      <c r="Z100" s="92">
        <v>1</v>
      </c>
      <c r="AB100" s="7">
        <f ca="1">IF(R100="Valor:",P100*S100,P100*R100)</f>
        <v>0</v>
      </c>
      <c r="AC100" s="7">
        <f ca="1">IF(T100="Valor:",P100*U100,P100*T100)</f>
        <v>0</v>
      </c>
      <c r="AD100" s="7">
        <f ca="1">P100-AC100</f>
        <v>0</v>
      </c>
      <c r="AE100" s="7">
        <f>P100*Z100</f>
        <v>0</v>
      </c>
      <c r="AF100" s="7">
        <f>P100-AE100</f>
        <v>0</v>
      </c>
      <c r="AG100" s="68">
        <f t="shared" ca="1" si="266"/>
        <v>0</v>
      </c>
      <c r="AH100" s="68">
        <f ca="1">IF(Z100=0,AE100,IF(AB100=AE100,AE100,IF(AB100&gt;AE100,AE100,IF((AB100/AE100+AN100/AE100)&gt;1,AB100,AO100))))</f>
        <v>0</v>
      </c>
      <c r="AJ100" s="124"/>
      <c r="AL100" s="51">
        <f t="shared" si="377"/>
        <v>0</v>
      </c>
      <c r="AM100" s="69">
        <f t="shared" ca="1" si="378"/>
        <v>0</v>
      </c>
      <c r="AN100" s="70">
        <f t="shared" ca="1" si="379"/>
        <v>0</v>
      </c>
      <c r="AO100" s="70">
        <f t="shared" ca="1" si="55"/>
        <v>0</v>
      </c>
    </row>
    <row r="101" spans="2:41" x14ac:dyDescent="0.35">
      <c r="B101" t="str">
        <f t="shared" si="376"/>
        <v>CALCULO_EDIF!C2075:E2099</v>
      </c>
      <c r="C101">
        <f t="shared" si="103"/>
        <v>2075</v>
      </c>
      <c r="D101">
        <f t="shared" si="38"/>
        <v>2099</v>
      </c>
      <c r="E101" s="38">
        <v>84</v>
      </c>
      <c r="F101" t="str">
        <f t="shared" si="95"/>
        <v>CALCULO_EDIF!C2075:C2099</v>
      </c>
      <c r="H101" s="2"/>
      <c r="I101" s="2" t="s">
        <v>27</v>
      </c>
      <c r="J101" s="96" t="s">
        <v>389</v>
      </c>
      <c r="K101" s="2"/>
      <c r="L101" s="75"/>
      <c r="M101" s="4"/>
      <c r="N101" s="75">
        <v>0</v>
      </c>
      <c r="O101" s="78">
        <v>1000</v>
      </c>
      <c r="P101" s="52">
        <f>IF(AND(ISBLANK(L101)*ISBLANK(N101)),"-",IF(AND(NOT(ISBLANK(L101))*NOT(ISBLANK(N101))),"Error",IF(ISBLANK(L101),N101,L101*O101)))</f>
        <v>0</v>
      </c>
      <c r="Q101" s="86" t="s">
        <v>252</v>
      </c>
      <c r="R101" s="33">
        <f ca="1">IF(Q101="Otro",$B$1,VLOOKUP(Q101, INDIRECT(B101),2,FALSE))</f>
        <v>0</v>
      </c>
      <c r="S101" s="83">
        <v>0.4</v>
      </c>
      <c r="T101" s="33">
        <f t="shared" ca="1" si="254"/>
        <v>0</v>
      </c>
      <c r="U101" s="83">
        <v>0.4</v>
      </c>
      <c r="V101" s="61" t="str">
        <f>IF(S101+U101&gt;100%,"Error, suma &gt; 100%"," ")</f>
        <v xml:space="preserve"> </v>
      </c>
      <c r="W101" s="88" t="s">
        <v>271</v>
      </c>
      <c r="X101" s="61"/>
      <c r="Z101" s="92">
        <v>1</v>
      </c>
      <c r="AB101" s="7">
        <f ca="1">IF(R101="Valor:",P101*S101,P101*R101)</f>
        <v>0</v>
      </c>
      <c r="AC101" s="7">
        <f ca="1">IF(T101="Valor:",P101*U101,P101*T101)</f>
        <v>0</v>
      </c>
      <c r="AD101" s="7">
        <f ca="1">P101-AC101</f>
        <v>0</v>
      </c>
      <c r="AE101" s="7">
        <f>P101*Z101</f>
        <v>0</v>
      </c>
      <c r="AF101" s="7">
        <f>P101-AE101</f>
        <v>0</v>
      </c>
      <c r="AG101" s="68">
        <f t="shared" ca="1" si="266"/>
        <v>0</v>
      </c>
      <c r="AH101" s="68">
        <f ca="1">IF(Z101=0,AE101,IF(AB101=AE101,AE101,IF(AB101&gt;AE101,AE101,IF((AB101/AE101+AN101/AE101)&gt;1,AB101,AO101))))</f>
        <v>0</v>
      </c>
      <c r="AJ101" s="124"/>
      <c r="AL101" s="51">
        <f t="shared" si="377"/>
        <v>0</v>
      </c>
      <c r="AM101" s="69">
        <f t="shared" ca="1" si="378"/>
        <v>0</v>
      </c>
      <c r="AN101" s="70">
        <f t="shared" ca="1" si="379"/>
        <v>0</v>
      </c>
      <c r="AO101" s="70">
        <f t="shared" ca="1" si="55"/>
        <v>0</v>
      </c>
    </row>
    <row r="102" spans="2:41" ht="18.5" x14ac:dyDescent="0.45">
      <c r="E102" s="38"/>
      <c r="Q102" s="1"/>
      <c r="AB102" s="8">
        <f ca="1">SUM(AB56:AB101)</f>
        <v>0</v>
      </c>
      <c r="AC102" s="8">
        <f t="shared" ref="AC102:AH102" ca="1" si="383">SUM(AC56:AC101)</f>
        <v>0</v>
      </c>
      <c r="AD102" s="8">
        <f t="shared" ca="1" si="383"/>
        <v>0</v>
      </c>
      <c r="AE102" s="8">
        <f t="shared" si="383"/>
        <v>0</v>
      </c>
      <c r="AF102" s="8">
        <f t="shared" si="383"/>
        <v>0</v>
      </c>
      <c r="AG102" s="8">
        <f t="shared" ca="1" si="383"/>
        <v>0</v>
      </c>
      <c r="AH102" s="8">
        <f t="shared" ca="1" si="383"/>
        <v>0</v>
      </c>
      <c r="AJ102" s="18">
        <f ca="1">IF(AH102=0,0%,AG102/AH102)</f>
        <v>0</v>
      </c>
      <c r="AL102" s="51">
        <f t="shared" si="377"/>
        <v>0</v>
      </c>
      <c r="AM102" s="69">
        <f t="shared" si="378"/>
        <v>0</v>
      </c>
      <c r="AN102" s="70">
        <f t="shared" si="379"/>
        <v>0</v>
      </c>
      <c r="AO102" s="70">
        <f t="shared" si="55"/>
        <v>0</v>
      </c>
    </row>
    <row r="103" spans="2:41" x14ac:dyDescent="0.35">
      <c r="E103" s="38"/>
    </row>
    <row r="104" spans="2:41" ht="81" customHeight="1" x14ac:dyDescent="0.35">
      <c r="E104" s="38"/>
      <c r="H104" s="10" t="s">
        <v>35</v>
      </c>
      <c r="I104" s="9"/>
      <c r="J104" s="9"/>
      <c r="K104" s="9"/>
      <c r="L104" s="11" t="s">
        <v>1</v>
      </c>
      <c r="M104" s="11"/>
      <c r="N104" s="11"/>
      <c r="O104" s="11" t="s">
        <v>2</v>
      </c>
      <c r="P104" s="11" t="s">
        <v>3</v>
      </c>
      <c r="Q104" s="12"/>
      <c r="R104" s="123" t="s">
        <v>4</v>
      </c>
      <c r="S104" s="123"/>
      <c r="T104" s="123" t="s">
        <v>257</v>
      </c>
      <c r="U104" s="123"/>
      <c r="V104" s="67" t="str">
        <f>IF(S104+U104&gt;100%,"Error, &gt; 100%"," ")</f>
        <v xml:space="preserve"> </v>
      </c>
      <c r="W104" s="67"/>
      <c r="X104" s="67"/>
      <c r="Y104" s="13"/>
      <c r="Z104" s="14" t="s">
        <v>264</v>
      </c>
      <c r="AB104" s="14" t="s">
        <v>77</v>
      </c>
      <c r="AC104" s="14" t="s">
        <v>254</v>
      </c>
      <c r="AD104" s="14" t="s">
        <v>259</v>
      </c>
      <c r="AE104" s="14" t="s">
        <v>261</v>
      </c>
      <c r="AF104" s="14" t="s">
        <v>260</v>
      </c>
      <c r="AG104" s="14" t="s">
        <v>262</v>
      </c>
      <c r="AH104" s="14" t="s">
        <v>263</v>
      </c>
      <c r="AI104" s="25"/>
      <c r="AJ104" s="14" t="s">
        <v>78</v>
      </c>
      <c r="AK104" s="13"/>
      <c r="AL104" s="73" t="s">
        <v>272</v>
      </c>
      <c r="AM104" s="73" t="s">
        <v>273</v>
      </c>
      <c r="AN104" s="73" t="s">
        <v>265</v>
      </c>
      <c r="AO104" s="73" t="s">
        <v>266</v>
      </c>
    </row>
    <row r="105" spans="2:41" x14ac:dyDescent="0.35">
      <c r="B105" t="str">
        <f t="shared" ref="B105:B120" si="384">CONCATENATE("CALCULO_EDIF!","C",C105,":","E",D105)</f>
        <v>CALCULO_EDIF!C2100:E2124</v>
      </c>
      <c r="C105">
        <f t="shared" si="103"/>
        <v>2100</v>
      </c>
      <c r="D105">
        <f t="shared" si="38"/>
        <v>2124</v>
      </c>
      <c r="E105" s="38">
        <v>85</v>
      </c>
      <c r="F105" t="str">
        <f t="shared" si="95"/>
        <v>CALCULO_EDIF!C2100:C2124</v>
      </c>
      <c r="H105" s="3" t="s">
        <v>316</v>
      </c>
      <c r="I105" s="2" t="s">
        <v>151</v>
      </c>
      <c r="J105" s="96" t="s">
        <v>389</v>
      </c>
      <c r="K105" s="2"/>
      <c r="L105" s="75"/>
      <c r="M105" s="4"/>
      <c r="N105" s="75">
        <v>0</v>
      </c>
      <c r="O105" s="78">
        <v>100</v>
      </c>
      <c r="P105" s="52">
        <f t="shared" ref="P105:P120" si="385">IF(AND(ISBLANK(L105)*ISBLANK(N105)),"-",IF(AND(NOT(ISBLANK(L105))*NOT(ISBLANK(N105))),"Error",IF(ISBLANK(L105),N105,L105*O105)))</f>
        <v>0</v>
      </c>
      <c r="Q105" s="86" t="s">
        <v>252</v>
      </c>
      <c r="R105" s="33">
        <f t="shared" ref="R105:R120" ca="1" si="386">IF(Q105="Otro",$B$1,VLOOKUP(Q105, INDIRECT(B105),2,FALSE))</f>
        <v>0</v>
      </c>
      <c r="S105" s="83">
        <v>0.4</v>
      </c>
      <c r="T105" s="33">
        <f t="shared" ref="T105:T127" ca="1" si="387">IF(Q105="Otro",$B$1,VLOOKUP(Q105, INDIRECT(B105),3,FALSE))</f>
        <v>0</v>
      </c>
      <c r="U105" s="83">
        <v>0.4</v>
      </c>
      <c r="V105" s="61" t="str">
        <f t="shared" ref="V105:V120" si="388">IF(S105+U105&gt;100%,"Error, suma &gt; 100%"," ")</f>
        <v xml:space="preserve"> </v>
      </c>
      <c r="W105" s="88" t="s">
        <v>271</v>
      </c>
      <c r="X105" s="61"/>
      <c r="Z105" s="92">
        <v>1</v>
      </c>
      <c r="AB105" s="7">
        <f t="shared" ref="AB105:AB120" ca="1" si="389">IF(R105="Valor:",P105*S105,P105*R105)</f>
        <v>0</v>
      </c>
      <c r="AC105" s="7">
        <f t="shared" ref="AC105:AC120" ca="1" si="390">IF(T105="Valor:",P105*U105,P105*T105)</f>
        <v>0</v>
      </c>
      <c r="AD105" s="7">
        <f t="shared" ref="AD105:AD120" ca="1" si="391">P105-AC105</f>
        <v>0</v>
      </c>
      <c r="AE105" s="7">
        <f t="shared" ref="AE105:AE120" si="392">P105*Z105</f>
        <v>0</v>
      </c>
      <c r="AF105" s="7">
        <f t="shared" ref="AF105:AF120" si="393">P105-AE105</f>
        <v>0</v>
      </c>
      <c r="AG105" s="68">
        <f t="shared" ref="AG105" ca="1" si="394">IF(AB105=AE105,AE105,IF(AB105&gt;AE105,AE105,AB105))</f>
        <v>0</v>
      </c>
      <c r="AH105" s="68">
        <f t="shared" ref="AH105:AH120" ca="1" si="395">IF(Z105=0,AE105,IF(AB105=AE105,AE105,IF(AB105&gt;AE105,AE105,IF((AB105/AE105+AN105/AE105)&gt;1,AB105,AO105))))</f>
        <v>0</v>
      </c>
      <c r="AJ105" s="124">
        <f ca="1">IF(SUM(AH105:AH120)=0,0%,SUM(AG105:AG120)/SUM(AH105:AH120))</f>
        <v>0</v>
      </c>
      <c r="AL105" s="51">
        <f t="shared" ref="AL105:AL120" si="396">AE105</f>
        <v>0</v>
      </c>
      <c r="AM105" s="69">
        <f t="shared" ref="AM105:AM120" ca="1" si="397">IF(T105="Valor:",U105*Z105,T105*Z105)</f>
        <v>0</v>
      </c>
      <c r="AN105" s="70">
        <f t="shared" ref="AN105:AN120" ca="1" si="398">P105*AM105</f>
        <v>0</v>
      </c>
      <c r="AO105" s="70">
        <f t="shared" ca="1" si="55"/>
        <v>0</v>
      </c>
    </row>
    <row r="106" spans="2:41" x14ac:dyDescent="0.35">
      <c r="B106" t="str">
        <f t="shared" si="384"/>
        <v>CALCULO_EDIF!C2125:E2149</v>
      </c>
      <c r="C106">
        <f t="shared" si="103"/>
        <v>2125</v>
      </c>
      <c r="D106">
        <f t="shared" si="38"/>
        <v>2149</v>
      </c>
      <c r="E106" s="38">
        <v>86</v>
      </c>
      <c r="F106" t="str">
        <f t="shared" si="95"/>
        <v>CALCULO_EDIF!C2125:C2149</v>
      </c>
      <c r="H106" s="3"/>
      <c r="I106" s="2" t="s">
        <v>38</v>
      </c>
      <c r="J106" s="96" t="s">
        <v>389</v>
      </c>
      <c r="K106" s="2"/>
      <c r="L106" s="75"/>
      <c r="M106" s="4"/>
      <c r="N106" s="75">
        <v>0</v>
      </c>
      <c r="O106" s="78">
        <v>100</v>
      </c>
      <c r="P106" s="52">
        <f t="shared" si="385"/>
        <v>0</v>
      </c>
      <c r="Q106" s="86" t="s">
        <v>252</v>
      </c>
      <c r="R106" s="33">
        <f t="shared" ca="1" si="386"/>
        <v>0</v>
      </c>
      <c r="S106" s="83">
        <v>0.4</v>
      </c>
      <c r="T106" s="33">
        <f t="shared" ca="1" si="387"/>
        <v>0</v>
      </c>
      <c r="U106" s="83">
        <v>0.4</v>
      </c>
      <c r="V106" s="61" t="str">
        <f t="shared" si="388"/>
        <v xml:space="preserve"> </v>
      </c>
      <c r="W106" s="88" t="s">
        <v>271</v>
      </c>
      <c r="X106" s="61"/>
      <c r="Z106" s="92">
        <v>1</v>
      </c>
      <c r="AB106" s="7">
        <f t="shared" ca="1" si="389"/>
        <v>0</v>
      </c>
      <c r="AC106" s="7">
        <f t="shared" ca="1" si="390"/>
        <v>0</v>
      </c>
      <c r="AD106" s="7">
        <f t="shared" ca="1" si="391"/>
        <v>0</v>
      </c>
      <c r="AE106" s="7">
        <f t="shared" si="392"/>
        <v>0</v>
      </c>
      <c r="AF106" s="7">
        <f t="shared" si="393"/>
        <v>0</v>
      </c>
      <c r="AG106" s="68">
        <f t="shared" ref="AG106:AG127" ca="1" si="399">IF(AB106=AE106,AE106,IF(AB106&gt;AE106,AE106,AB106))</f>
        <v>0</v>
      </c>
      <c r="AH106" s="68">
        <f t="shared" ca="1" si="395"/>
        <v>0</v>
      </c>
      <c r="AJ106" s="124"/>
      <c r="AL106" s="51">
        <f t="shared" si="396"/>
        <v>0</v>
      </c>
      <c r="AM106" s="69">
        <f t="shared" ca="1" si="397"/>
        <v>0</v>
      </c>
      <c r="AN106" s="70">
        <f t="shared" ca="1" si="398"/>
        <v>0</v>
      </c>
      <c r="AO106" s="70">
        <f t="shared" ca="1" si="55"/>
        <v>0</v>
      </c>
    </row>
    <row r="107" spans="2:41" x14ac:dyDescent="0.35">
      <c r="B107" t="str">
        <f t="shared" si="384"/>
        <v>CALCULO_EDIF!C2150:E2174</v>
      </c>
      <c r="C107">
        <f t="shared" si="103"/>
        <v>2150</v>
      </c>
      <c r="D107">
        <f t="shared" si="38"/>
        <v>2174</v>
      </c>
      <c r="E107" s="38">
        <v>87</v>
      </c>
      <c r="F107" t="str">
        <f t="shared" si="95"/>
        <v>CALCULO_EDIF!C2150:C2174</v>
      </c>
      <c r="H107" s="3"/>
      <c r="I107" s="2" t="s">
        <v>313</v>
      </c>
      <c r="J107" s="96" t="s">
        <v>389</v>
      </c>
      <c r="K107" s="2"/>
      <c r="L107" s="75"/>
      <c r="M107" s="4"/>
      <c r="N107" s="75">
        <v>0</v>
      </c>
      <c r="O107" s="78">
        <v>8000</v>
      </c>
      <c r="P107" s="52">
        <f t="shared" si="385"/>
        <v>0</v>
      </c>
      <c r="Q107" s="86" t="s">
        <v>252</v>
      </c>
      <c r="R107" s="33">
        <f t="shared" ca="1" si="386"/>
        <v>0</v>
      </c>
      <c r="S107" s="83">
        <v>0.4</v>
      </c>
      <c r="T107" s="33">
        <f t="shared" ca="1" si="387"/>
        <v>0</v>
      </c>
      <c r="U107" s="83">
        <v>0.4</v>
      </c>
      <c r="V107" s="61" t="str">
        <f t="shared" si="388"/>
        <v xml:space="preserve"> </v>
      </c>
      <c r="W107" s="88" t="s">
        <v>271</v>
      </c>
      <c r="X107" s="61"/>
      <c r="Z107" s="92">
        <v>1</v>
      </c>
      <c r="AB107" s="7">
        <f t="shared" ca="1" si="389"/>
        <v>0</v>
      </c>
      <c r="AC107" s="7">
        <f t="shared" ca="1" si="390"/>
        <v>0</v>
      </c>
      <c r="AD107" s="7">
        <f t="shared" ca="1" si="391"/>
        <v>0</v>
      </c>
      <c r="AE107" s="7">
        <f t="shared" si="392"/>
        <v>0</v>
      </c>
      <c r="AF107" s="7">
        <f t="shared" si="393"/>
        <v>0</v>
      </c>
      <c r="AG107" s="68">
        <f t="shared" ca="1" si="399"/>
        <v>0</v>
      </c>
      <c r="AH107" s="68">
        <f t="shared" ca="1" si="395"/>
        <v>0</v>
      </c>
      <c r="AJ107" s="124"/>
      <c r="AL107" s="51">
        <f t="shared" si="396"/>
        <v>0</v>
      </c>
      <c r="AM107" s="69">
        <f t="shared" ca="1" si="397"/>
        <v>0</v>
      </c>
      <c r="AN107" s="70">
        <f t="shared" ca="1" si="398"/>
        <v>0</v>
      </c>
      <c r="AO107" s="70">
        <f t="shared" ca="1" si="55"/>
        <v>0</v>
      </c>
    </row>
    <row r="108" spans="2:41" x14ac:dyDescent="0.35">
      <c r="B108" t="str">
        <f t="shared" si="384"/>
        <v>CALCULO_EDIF!C2175:E2199</v>
      </c>
      <c r="C108">
        <f t="shared" si="103"/>
        <v>2175</v>
      </c>
      <c r="D108">
        <f t="shared" si="38"/>
        <v>2199</v>
      </c>
      <c r="E108" s="38">
        <v>88</v>
      </c>
      <c r="F108" t="str">
        <f t="shared" si="95"/>
        <v>CALCULO_EDIF!C2175:C2199</v>
      </c>
      <c r="H108" s="2"/>
      <c r="I108" s="2" t="s">
        <v>39</v>
      </c>
      <c r="J108" s="96" t="s">
        <v>389</v>
      </c>
      <c r="K108" s="2"/>
      <c r="L108" s="75"/>
      <c r="M108" s="4"/>
      <c r="N108" s="75">
        <v>0</v>
      </c>
      <c r="O108" s="78">
        <v>2500</v>
      </c>
      <c r="P108" s="52">
        <f t="shared" si="385"/>
        <v>0</v>
      </c>
      <c r="Q108" s="86" t="s">
        <v>252</v>
      </c>
      <c r="R108" s="33">
        <f t="shared" ca="1" si="386"/>
        <v>0</v>
      </c>
      <c r="S108" s="83">
        <v>0.4</v>
      </c>
      <c r="T108" s="33">
        <f t="shared" ca="1" si="387"/>
        <v>0</v>
      </c>
      <c r="U108" s="83">
        <v>0.4</v>
      </c>
      <c r="V108" s="61" t="str">
        <f t="shared" si="388"/>
        <v xml:space="preserve"> </v>
      </c>
      <c r="W108" s="88" t="s">
        <v>271</v>
      </c>
      <c r="X108" s="61"/>
      <c r="Z108" s="92">
        <v>1</v>
      </c>
      <c r="AB108" s="7">
        <f t="shared" ca="1" si="389"/>
        <v>0</v>
      </c>
      <c r="AC108" s="7">
        <f t="shared" ca="1" si="390"/>
        <v>0</v>
      </c>
      <c r="AD108" s="7">
        <f t="shared" ca="1" si="391"/>
        <v>0</v>
      </c>
      <c r="AE108" s="7">
        <f t="shared" si="392"/>
        <v>0</v>
      </c>
      <c r="AF108" s="7">
        <f t="shared" si="393"/>
        <v>0</v>
      </c>
      <c r="AG108" s="68">
        <f t="shared" ca="1" si="399"/>
        <v>0</v>
      </c>
      <c r="AH108" s="68">
        <f t="shared" ca="1" si="395"/>
        <v>0</v>
      </c>
      <c r="AJ108" s="124"/>
      <c r="AL108" s="51">
        <f t="shared" si="396"/>
        <v>0</v>
      </c>
      <c r="AM108" s="69">
        <f t="shared" ca="1" si="397"/>
        <v>0</v>
      </c>
      <c r="AN108" s="70">
        <f t="shared" ca="1" si="398"/>
        <v>0</v>
      </c>
      <c r="AO108" s="70">
        <f t="shared" ref="AO108:AO195" ca="1" si="400">AL108-AN108</f>
        <v>0</v>
      </c>
    </row>
    <row r="109" spans="2:41" x14ac:dyDescent="0.35">
      <c r="B109" t="str">
        <f t="shared" si="384"/>
        <v>CALCULO_EDIF!C2200:E2224</v>
      </c>
      <c r="C109">
        <f t="shared" si="103"/>
        <v>2200</v>
      </c>
      <c r="D109">
        <f t="shared" si="38"/>
        <v>2224</v>
      </c>
      <c r="E109" s="38">
        <v>89</v>
      </c>
      <c r="F109" t="str">
        <f t="shared" si="95"/>
        <v>CALCULO_EDIF!C2200:C2224</v>
      </c>
      <c r="H109" s="2"/>
      <c r="I109" s="2" t="s">
        <v>40</v>
      </c>
      <c r="J109" s="96" t="s">
        <v>389</v>
      </c>
      <c r="K109" s="2"/>
      <c r="L109" s="75"/>
      <c r="M109" s="4"/>
      <c r="N109" s="75">
        <v>0</v>
      </c>
      <c r="O109" s="78">
        <v>2000</v>
      </c>
      <c r="P109" s="52">
        <f t="shared" si="385"/>
        <v>0</v>
      </c>
      <c r="Q109" s="86" t="s">
        <v>252</v>
      </c>
      <c r="R109" s="33">
        <f t="shared" ca="1" si="386"/>
        <v>0</v>
      </c>
      <c r="S109" s="83">
        <v>0.4</v>
      </c>
      <c r="T109" s="33">
        <f t="shared" ca="1" si="387"/>
        <v>0</v>
      </c>
      <c r="U109" s="83">
        <v>0.4</v>
      </c>
      <c r="V109" s="61" t="str">
        <f t="shared" si="388"/>
        <v xml:space="preserve"> </v>
      </c>
      <c r="W109" s="88" t="s">
        <v>271</v>
      </c>
      <c r="X109" s="61"/>
      <c r="Z109" s="92">
        <v>1</v>
      </c>
      <c r="AB109" s="7">
        <f t="shared" ca="1" si="389"/>
        <v>0</v>
      </c>
      <c r="AC109" s="7">
        <f t="shared" ca="1" si="390"/>
        <v>0</v>
      </c>
      <c r="AD109" s="7">
        <f t="shared" ca="1" si="391"/>
        <v>0</v>
      </c>
      <c r="AE109" s="7">
        <f t="shared" si="392"/>
        <v>0</v>
      </c>
      <c r="AF109" s="7">
        <f t="shared" si="393"/>
        <v>0</v>
      </c>
      <c r="AG109" s="68">
        <f t="shared" ca="1" si="399"/>
        <v>0</v>
      </c>
      <c r="AH109" s="68">
        <f t="shared" ca="1" si="395"/>
        <v>0</v>
      </c>
      <c r="AJ109" s="124"/>
      <c r="AL109" s="51">
        <f t="shared" si="396"/>
        <v>0</v>
      </c>
      <c r="AM109" s="69">
        <f t="shared" ca="1" si="397"/>
        <v>0</v>
      </c>
      <c r="AN109" s="70">
        <f t="shared" ca="1" si="398"/>
        <v>0</v>
      </c>
      <c r="AO109" s="70">
        <f t="shared" ca="1" si="400"/>
        <v>0</v>
      </c>
    </row>
    <row r="110" spans="2:41" x14ac:dyDescent="0.35">
      <c r="B110" t="str">
        <f t="shared" si="384"/>
        <v>CALCULO_EDIF!C2225:E2249</v>
      </c>
      <c r="C110">
        <f t="shared" si="103"/>
        <v>2225</v>
      </c>
      <c r="D110">
        <f t="shared" si="38"/>
        <v>2249</v>
      </c>
      <c r="E110" s="38">
        <v>90</v>
      </c>
      <c r="F110" t="str">
        <f t="shared" si="95"/>
        <v>CALCULO_EDIF!C2225:C2249</v>
      </c>
      <c r="H110" s="2"/>
      <c r="I110" s="2" t="s">
        <v>41</v>
      </c>
      <c r="J110" s="96" t="s">
        <v>389</v>
      </c>
      <c r="K110" s="2"/>
      <c r="L110" s="75"/>
      <c r="M110" s="4"/>
      <c r="N110" s="75">
        <v>0</v>
      </c>
      <c r="O110" s="78">
        <v>2100</v>
      </c>
      <c r="P110" s="52">
        <f t="shared" si="385"/>
        <v>0</v>
      </c>
      <c r="Q110" s="86" t="s">
        <v>252</v>
      </c>
      <c r="R110" s="33">
        <f t="shared" ca="1" si="386"/>
        <v>0</v>
      </c>
      <c r="S110" s="83">
        <v>0.4</v>
      </c>
      <c r="T110" s="33">
        <f t="shared" ca="1" si="387"/>
        <v>0</v>
      </c>
      <c r="U110" s="83">
        <v>0.4</v>
      </c>
      <c r="V110" s="61" t="str">
        <f t="shared" si="388"/>
        <v xml:space="preserve"> </v>
      </c>
      <c r="W110" s="88" t="s">
        <v>271</v>
      </c>
      <c r="X110" s="61"/>
      <c r="Z110" s="92">
        <v>1</v>
      </c>
      <c r="AB110" s="7">
        <f t="shared" ca="1" si="389"/>
        <v>0</v>
      </c>
      <c r="AC110" s="7">
        <f t="shared" ca="1" si="390"/>
        <v>0</v>
      </c>
      <c r="AD110" s="7">
        <f t="shared" ca="1" si="391"/>
        <v>0</v>
      </c>
      <c r="AE110" s="7">
        <f t="shared" si="392"/>
        <v>0</v>
      </c>
      <c r="AF110" s="7">
        <f t="shared" si="393"/>
        <v>0</v>
      </c>
      <c r="AG110" s="68">
        <f t="shared" ca="1" si="399"/>
        <v>0</v>
      </c>
      <c r="AH110" s="68">
        <f t="shared" ca="1" si="395"/>
        <v>0</v>
      </c>
      <c r="AJ110" s="124"/>
      <c r="AL110" s="51">
        <f t="shared" si="396"/>
        <v>0</v>
      </c>
      <c r="AM110" s="69">
        <f t="shared" ca="1" si="397"/>
        <v>0</v>
      </c>
      <c r="AN110" s="70">
        <f t="shared" ca="1" si="398"/>
        <v>0</v>
      </c>
      <c r="AO110" s="70">
        <f t="shared" ca="1" si="400"/>
        <v>0</v>
      </c>
    </row>
    <row r="111" spans="2:41" x14ac:dyDescent="0.35">
      <c r="B111" t="str">
        <f t="shared" si="384"/>
        <v>CALCULO_EDIF!C2250:E2274</v>
      </c>
      <c r="C111">
        <f t="shared" si="103"/>
        <v>2250</v>
      </c>
      <c r="D111">
        <f t="shared" si="38"/>
        <v>2274</v>
      </c>
      <c r="E111" s="38">
        <v>91</v>
      </c>
      <c r="F111" t="str">
        <f t="shared" si="95"/>
        <v>CALCULO_EDIF!C2250:C2274</v>
      </c>
      <c r="H111" s="2"/>
      <c r="I111" s="2" t="s">
        <v>156</v>
      </c>
      <c r="J111" s="96" t="s">
        <v>389</v>
      </c>
      <c r="K111" s="2"/>
      <c r="L111" s="75"/>
      <c r="M111" s="4"/>
      <c r="N111" s="75">
        <v>0</v>
      </c>
      <c r="O111" s="78">
        <v>1500</v>
      </c>
      <c r="P111" s="52">
        <f t="shared" si="385"/>
        <v>0</v>
      </c>
      <c r="Q111" s="86" t="s">
        <v>252</v>
      </c>
      <c r="R111" s="33">
        <f t="shared" ca="1" si="386"/>
        <v>0</v>
      </c>
      <c r="S111" s="83">
        <v>0.4</v>
      </c>
      <c r="T111" s="33">
        <f t="shared" ca="1" si="387"/>
        <v>0</v>
      </c>
      <c r="U111" s="83">
        <v>0.4</v>
      </c>
      <c r="V111" s="61" t="str">
        <f t="shared" si="388"/>
        <v xml:space="preserve"> </v>
      </c>
      <c r="W111" s="88" t="s">
        <v>271</v>
      </c>
      <c r="X111" s="61"/>
      <c r="Z111" s="92">
        <v>1</v>
      </c>
      <c r="AB111" s="7">
        <f t="shared" ca="1" si="389"/>
        <v>0</v>
      </c>
      <c r="AC111" s="7">
        <f t="shared" ca="1" si="390"/>
        <v>0</v>
      </c>
      <c r="AD111" s="7">
        <f t="shared" ca="1" si="391"/>
        <v>0</v>
      </c>
      <c r="AE111" s="7">
        <f t="shared" si="392"/>
        <v>0</v>
      </c>
      <c r="AF111" s="7">
        <f t="shared" si="393"/>
        <v>0</v>
      </c>
      <c r="AG111" s="68">
        <f t="shared" ca="1" si="399"/>
        <v>0</v>
      </c>
      <c r="AH111" s="68">
        <f t="shared" ca="1" si="395"/>
        <v>0</v>
      </c>
      <c r="AJ111" s="124"/>
      <c r="AL111" s="51">
        <f t="shared" si="396"/>
        <v>0</v>
      </c>
      <c r="AM111" s="69">
        <f t="shared" ca="1" si="397"/>
        <v>0</v>
      </c>
      <c r="AN111" s="70">
        <f t="shared" ca="1" si="398"/>
        <v>0</v>
      </c>
      <c r="AO111" s="70">
        <f t="shared" ca="1" si="400"/>
        <v>0</v>
      </c>
    </row>
    <row r="112" spans="2:41" x14ac:dyDescent="0.35">
      <c r="B112" t="str">
        <f t="shared" ref="B112" si="401">CONCATENATE("CALCULO_EDIF!","C",C112,":","E",D112)</f>
        <v>CALCULO_EDIF!C2275:E2299</v>
      </c>
      <c r="C112">
        <f t="shared" ref="C112" si="402">IF(E112=1,1,(E112-1)*25)</f>
        <v>2275</v>
      </c>
      <c r="D112">
        <f t="shared" ref="D112" si="403">IF(E112=1,24,C112+24)</f>
        <v>2299</v>
      </c>
      <c r="E112" s="38">
        <v>92</v>
      </c>
      <c r="F112" t="str">
        <f t="shared" ref="F112" si="404">CONCATENATE("CALCULO_EDIF!","C",C112,":","C",D112)</f>
        <v>CALCULO_EDIF!C2275:C2299</v>
      </c>
      <c r="H112" s="2"/>
      <c r="I112" s="2" t="s">
        <v>314</v>
      </c>
      <c r="J112" s="96" t="s">
        <v>389</v>
      </c>
      <c r="K112" s="2"/>
      <c r="L112" s="75"/>
      <c r="M112" s="4"/>
      <c r="N112" s="75">
        <v>0</v>
      </c>
      <c r="O112" s="78">
        <v>1000</v>
      </c>
      <c r="P112" s="52">
        <f t="shared" ref="P112" si="405">IF(AND(ISBLANK(L112)*ISBLANK(N112)),"-",IF(AND(NOT(ISBLANK(L112))*NOT(ISBLANK(N112))),"Error",IF(ISBLANK(L112),N112,L112*O112)))</f>
        <v>0</v>
      </c>
      <c r="Q112" s="86" t="s">
        <v>252</v>
      </c>
      <c r="R112" s="33">
        <f t="shared" ref="R112" ca="1" si="406">IF(Q112="Otro",$B$1,VLOOKUP(Q112, INDIRECT(B112),2,FALSE))</f>
        <v>0</v>
      </c>
      <c r="S112" s="83">
        <v>0.4</v>
      </c>
      <c r="T112" s="33">
        <f t="shared" ref="T112" ca="1" si="407">IF(Q112="Otro",$B$1,VLOOKUP(Q112, INDIRECT(B112),3,FALSE))</f>
        <v>0</v>
      </c>
      <c r="U112" s="83">
        <v>0.4</v>
      </c>
      <c r="V112" s="61" t="str">
        <f t="shared" ref="V112" si="408">IF(S112+U112&gt;100%,"Error, suma &gt; 100%"," ")</f>
        <v xml:space="preserve"> </v>
      </c>
      <c r="W112" s="88" t="s">
        <v>271</v>
      </c>
      <c r="X112" s="61"/>
      <c r="Z112" s="92">
        <v>1</v>
      </c>
      <c r="AB112" s="7">
        <f t="shared" ref="AB112" ca="1" si="409">IF(R112="Valor:",P112*S112,P112*R112)</f>
        <v>0</v>
      </c>
      <c r="AC112" s="7">
        <f t="shared" ref="AC112" ca="1" si="410">IF(T112="Valor:",P112*U112,P112*T112)</f>
        <v>0</v>
      </c>
      <c r="AD112" s="7">
        <f t="shared" ref="AD112" ca="1" si="411">P112-AC112</f>
        <v>0</v>
      </c>
      <c r="AE112" s="7">
        <f t="shared" ref="AE112" si="412">P112*Z112</f>
        <v>0</v>
      </c>
      <c r="AF112" s="7">
        <f t="shared" ref="AF112" si="413">P112-AE112</f>
        <v>0</v>
      </c>
      <c r="AG112" s="68">
        <f t="shared" ref="AG112" ca="1" si="414">IF(AB112=AE112,AE112,IF(AB112&gt;AE112,AE112,AB112))</f>
        <v>0</v>
      </c>
      <c r="AH112" s="68">
        <f t="shared" ref="AH112" ca="1" si="415">IF(Z112=0,AE112,IF(AB112=AE112,AE112,IF(AB112&gt;AE112,AE112,IF((AB112/AE112+AN112/AE112)&gt;1,AB112,AO112))))</f>
        <v>0</v>
      </c>
      <c r="AJ112" s="124"/>
      <c r="AL112" s="51">
        <f t="shared" ref="AL112" si="416">AE112</f>
        <v>0</v>
      </c>
      <c r="AM112" s="69">
        <f t="shared" ref="AM112" ca="1" si="417">IF(T112="Valor:",U112*Z112,T112*Z112)</f>
        <v>0</v>
      </c>
      <c r="AN112" s="70">
        <f t="shared" ref="AN112" ca="1" si="418">P112*AM112</f>
        <v>0</v>
      </c>
      <c r="AO112" s="70">
        <f t="shared" ref="AO112" ca="1" si="419">AL112-AN112</f>
        <v>0</v>
      </c>
    </row>
    <row r="113" spans="2:41" x14ac:dyDescent="0.35">
      <c r="B113" t="str">
        <f t="shared" si="384"/>
        <v>CALCULO_EDIF!C2300:E2324</v>
      </c>
      <c r="C113">
        <f t="shared" si="103"/>
        <v>2300</v>
      </c>
      <c r="D113">
        <f t="shared" si="38"/>
        <v>2324</v>
      </c>
      <c r="E113" s="38">
        <v>93</v>
      </c>
      <c r="F113" t="str">
        <f t="shared" si="95"/>
        <v>CALCULO_EDIF!C2300:C2324</v>
      </c>
      <c r="H113" s="2"/>
      <c r="I113" s="2" t="s">
        <v>42</v>
      </c>
      <c r="J113" s="96" t="s">
        <v>389</v>
      </c>
      <c r="K113" s="2"/>
      <c r="L113" s="75"/>
      <c r="M113" s="4"/>
      <c r="N113" s="75">
        <v>0</v>
      </c>
      <c r="O113" s="78">
        <v>2200</v>
      </c>
      <c r="P113" s="52">
        <f t="shared" si="385"/>
        <v>0</v>
      </c>
      <c r="Q113" s="86" t="s">
        <v>252</v>
      </c>
      <c r="R113" s="33">
        <f t="shared" ca="1" si="386"/>
        <v>0</v>
      </c>
      <c r="S113" s="83">
        <v>0.4</v>
      </c>
      <c r="T113" s="33">
        <f t="shared" ca="1" si="387"/>
        <v>0</v>
      </c>
      <c r="U113" s="83">
        <v>0.4</v>
      </c>
      <c r="V113" s="61" t="str">
        <f t="shared" si="388"/>
        <v xml:space="preserve"> </v>
      </c>
      <c r="W113" s="88" t="s">
        <v>271</v>
      </c>
      <c r="X113" s="61"/>
      <c r="Z113" s="92">
        <v>1</v>
      </c>
      <c r="AB113" s="7">
        <f t="shared" ca="1" si="389"/>
        <v>0</v>
      </c>
      <c r="AC113" s="7">
        <f t="shared" ca="1" si="390"/>
        <v>0</v>
      </c>
      <c r="AD113" s="7">
        <f t="shared" ca="1" si="391"/>
        <v>0</v>
      </c>
      <c r="AE113" s="7">
        <f t="shared" si="392"/>
        <v>0</v>
      </c>
      <c r="AF113" s="7">
        <f t="shared" si="393"/>
        <v>0</v>
      </c>
      <c r="AG113" s="68">
        <f t="shared" ca="1" si="399"/>
        <v>0</v>
      </c>
      <c r="AH113" s="68">
        <f t="shared" ca="1" si="395"/>
        <v>0</v>
      </c>
      <c r="AJ113" s="124"/>
      <c r="AL113" s="51">
        <f t="shared" si="396"/>
        <v>0</v>
      </c>
      <c r="AM113" s="69">
        <f t="shared" ca="1" si="397"/>
        <v>0</v>
      </c>
      <c r="AN113" s="70">
        <f t="shared" ca="1" si="398"/>
        <v>0</v>
      </c>
      <c r="AO113" s="70">
        <f t="shared" ca="1" si="400"/>
        <v>0</v>
      </c>
    </row>
    <row r="114" spans="2:41" x14ac:dyDescent="0.35">
      <c r="B114" t="str">
        <f t="shared" si="384"/>
        <v>CALCULO_EDIF!C2325:E2349</v>
      </c>
      <c r="C114">
        <f t="shared" si="103"/>
        <v>2325</v>
      </c>
      <c r="D114">
        <f t="shared" ref="D114:D218" si="420">IF(E114=1,24,C114+24)</f>
        <v>2349</v>
      </c>
      <c r="E114" s="38">
        <v>94</v>
      </c>
      <c r="F114" t="str">
        <f t="shared" si="95"/>
        <v>CALCULO_EDIF!C2325:C2349</v>
      </c>
      <c r="H114" s="2"/>
      <c r="I114" s="2" t="s">
        <v>43</v>
      </c>
      <c r="J114" s="96" t="s">
        <v>389</v>
      </c>
      <c r="K114" s="2"/>
      <c r="L114" s="75"/>
      <c r="M114" s="4"/>
      <c r="N114" s="75">
        <v>0</v>
      </c>
      <c r="O114" s="78">
        <v>785</v>
      </c>
      <c r="P114" s="52">
        <f t="shared" si="385"/>
        <v>0</v>
      </c>
      <c r="Q114" s="86" t="s">
        <v>252</v>
      </c>
      <c r="R114" s="33">
        <f t="shared" ca="1" si="386"/>
        <v>0</v>
      </c>
      <c r="S114" s="83">
        <v>0.4</v>
      </c>
      <c r="T114" s="33">
        <f t="shared" ca="1" si="387"/>
        <v>0</v>
      </c>
      <c r="U114" s="83">
        <v>0.4</v>
      </c>
      <c r="V114" s="61" t="str">
        <f t="shared" si="388"/>
        <v xml:space="preserve"> </v>
      </c>
      <c r="W114" s="88" t="s">
        <v>271</v>
      </c>
      <c r="X114" s="61"/>
      <c r="Z114" s="92">
        <v>1</v>
      </c>
      <c r="AB114" s="7">
        <f t="shared" ca="1" si="389"/>
        <v>0</v>
      </c>
      <c r="AC114" s="7">
        <f t="shared" ca="1" si="390"/>
        <v>0</v>
      </c>
      <c r="AD114" s="7">
        <f t="shared" ca="1" si="391"/>
        <v>0</v>
      </c>
      <c r="AE114" s="7">
        <f t="shared" si="392"/>
        <v>0</v>
      </c>
      <c r="AF114" s="7">
        <f t="shared" si="393"/>
        <v>0</v>
      </c>
      <c r="AG114" s="68">
        <f t="shared" ca="1" si="399"/>
        <v>0</v>
      </c>
      <c r="AH114" s="68">
        <f t="shared" ca="1" si="395"/>
        <v>0</v>
      </c>
      <c r="AJ114" s="124"/>
      <c r="AL114" s="51">
        <f t="shared" si="396"/>
        <v>0</v>
      </c>
      <c r="AM114" s="69">
        <f t="shared" ca="1" si="397"/>
        <v>0</v>
      </c>
      <c r="AN114" s="70">
        <f t="shared" ca="1" si="398"/>
        <v>0</v>
      </c>
      <c r="AO114" s="70">
        <f t="shared" ca="1" si="400"/>
        <v>0</v>
      </c>
    </row>
    <row r="115" spans="2:41" x14ac:dyDescent="0.35">
      <c r="B115" t="str">
        <f t="shared" ref="B115:B116" si="421">CONCATENATE("CALCULO_EDIF!","C",C115,":","E",D115)</f>
        <v>CALCULO_EDIF!C2350:E2374</v>
      </c>
      <c r="C115">
        <f t="shared" si="103"/>
        <v>2350</v>
      </c>
      <c r="D115">
        <f t="shared" si="420"/>
        <v>2374</v>
      </c>
      <c r="E115" s="38">
        <v>95</v>
      </c>
      <c r="F115" t="str">
        <f t="shared" si="95"/>
        <v>CALCULO_EDIF!C2350:C2374</v>
      </c>
      <c r="H115" s="2"/>
      <c r="I115" s="2" t="s">
        <v>44</v>
      </c>
      <c r="J115" s="96" t="s">
        <v>389</v>
      </c>
      <c r="K115" s="2"/>
      <c r="L115" s="75"/>
      <c r="M115" s="4"/>
      <c r="N115" s="75">
        <v>0</v>
      </c>
      <c r="O115" s="78">
        <v>1500</v>
      </c>
      <c r="P115" s="52">
        <f t="shared" si="385"/>
        <v>0</v>
      </c>
      <c r="Q115" s="86" t="s">
        <v>252</v>
      </c>
      <c r="R115" s="33">
        <f t="shared" ca="1" si="386"/>
        <v>0</v>
      </c>
      <c r="S115" s="83">
        <v>0.4</v>
      </c>
      <c r="T115" s="33">
        <f t="shared" ref="T115:T116" ca="1" si="422">IF(Q115="Otro",$B$1,VLOOKUP(Q115, INDIRECT(B115),3,FALSE))</f>
        <v>0</v>
      </c>
      <c r="U115" s="83">
        <v>0.4</v>
      </c>
      <c r="V115" s="61" t="str">
        <f t="shared" ref="V115:V116" si="423">IF(S115+U115&gt;100%,"Error, suma &gt; 100%"," ")</f>
        <v xml:space="preserve"> </v>
      </c>
      <c r="W115" s="88" t="s">
        <v>271</v>
      </c>
      <c r="X115" s="61"/>
      <c r="Z115" s="92">
        <v>1</v>
      </c>
      <c r="AB115" s="7">
        <f t="shared" ref="AB115:AB116" ca="1" si="424">IF(R115="Valor:",P115*S115,P115*R115)</f>
        <v>0</v>
      </c>
      <c r="AC115" s="7">
        <f t="shared" ref="AC115:AC116" ca="1" si="425">IF(T115="Valor:",P115*U115,P115*T115)</f>
        <v>0</v>
      </c>
      <c r="AD115" s="7">
        <f t="shared" ref="AD115:AD116" ca="1" si="426">P115-AC115</f>
        <v>0</v>
      </c>
      <c r="AE115" s="7">
        <f t="shared" ref="AE115:AE116" si="427">P115*Z115</f>
        <v>0</v>
      </c>
      <c r="AF115" s="7">
        <f t="shared" ref="AF115:AF116" si="428">P115-AE115</f>
        <v>0</v>
      </c>
      <c r="AG115" s="68">
        <f t="shared" ref="AG115:AG116" ca="1" si="429">IF(AB115=AE115,AE115,IF(AB115&gt;AE115,AE115,AB115))</f>
        <v>0</v>
      </c>
      <c r="AH115" s="68">
        <f t="shared" ref="AH115:AH116" ca="1" si="430">IF(Z115=0,AE115,IF(AB115=AE115,AE115,IF(AB115&gt;AE115,AE115,IF((AB115/AE115+AN115/AE115)&gt;1,AB115,AO115))))</f>
        <v>0</v>
      </c>
      <c r="AJ115" s="124"/>
      <c r="AL115" s="51">
        <f t="shared" ref="AL115:AL116" si="431">AE115</f>
        <v>0</v>
      </c>
      <c r="AM115" s="69">
        <f t="shared" ref="AM115:AM116" ca="1" si="432">IF(T115="Valor:",U115*Z115,T115*Z115)</f>
        <v>0</v>
      </c>
      <c r="AN115" s="70">
        <f t="shared" ref="AN115:AN116" ca="1" si="433">P115*AM115</f>
        <v>0</v>
      </c>
      <c r="AO115" s="70">
        <f t="shared" ref="AO115:AO116" ca="1" si="434">AL115-AN115</f>
        <v>0</v>
      </c>
    </row>
    <row r="116" spans="2:41" x14ac:dyDescent="0.35">
      <c r="B116" t="str">
        <f t="shared" si="421"/>
        <v>CALCULO_EDIF!C2375:E2399</v>
      </c>
      <c r="C116">
        <f t="shared" si="103"/>
        <v>2375</v>
      </c>
      <c r="D116">
        <f t="shared" si="420"/>
        <v>2399</v>
      </c>
      <c r="E116" s="38">
        <v>96</v>
      </c>
      <c r="F116" t="str">
        <f t="shared" si="95"/>
        <v>CALCULO_EDIF!C2375:C2399</v>
      </c>
      <c r="H116" s="2"/>
      <c r="I116" s="2" t="s">
        <v>146</v>
      </c>
      <c r="J116" s="96" t="s">
        <v>389</v>
      </c>
      <c r="K116" s="2"/>
      <c r="L116" s="75"/>
      <c r="M116" s="4"/>
      <c r="N116" s="75">
        <v>0</v>
      </c>
      <c r="O116" s="78">
        <v>2300</v>
      </c>
      <c r="P116" s="52">
        <f t="shared" si="385"/>
        <v>0</v>
      </c>
      <c r="Q116" s="86" t="s">
        <v>252</v>
      </c>
      <c r="R116" s="33">
        <f t="shared" ca="1" si="386"/>
        <v>0</v>
      </c>
      <c r="S116" s="83">
        <v>0.4</v>
      </c>
      <c r="T116" s="33">
        <f t="shared" ca="1" si="422"/>
        <v>0</v>
      </c>
      <c r="U116" s="83">
        <v>0.4</v>
      </c>
      <c r="V116" s="61" t="str">
        <f t="shared" si="423"/>
        <v xml:space="preserve"> </v>
      </c>
      <c r="W116" s="88" t="s">
        <v>271</v>
      </c>
      <c r="X116" s="61"/>
      <c r="Z116" s="92">
        <v>1</v>
      </c>
      <c r="AB116" s="7">
        <f t="shared" ca="1" si="424"/>
        <v>0</v>
      </c>
      <c r="AC116" s="7">
        <f t="shared" ca="1" si="425"/>
        <v>0</v>
      </c>
      <c r="AD116" s="7">
        <f t="shared" ca="1" si="426"/>
        <v>0</v>
      </c>
      <c r="AE116" s="7">
        <f t="shared" si="427"/>
        <v>0</v>
      </c>
      <c r="AF116" s="7">
        <f t="shared" si="428"/>
        <v>0</v>
      </c>
      <c r="AG116" s="68">
        <f t="shared" ca="1" si="429"/>
        <v>0</v>
      </c>
      <c r="AH116" s="68">
        <f t="shared" ca="1" si="430"/>
        <v>0</v>
      </c>
      <c r="AJ116" s="124"/>
      <c r="AL116" s="51">
        <f t="shared" si="431"/>
        <v>0</v>
      </c>
      <c r="AM116" s="69">
        <f t="shared" ca="1" si="432"/>
        <v>0</v>
      </c>
      <c r="AN116" s="70">
        <f t="shared" ca="1" si="433"/>
        <v>0</v>
      </c>
      <c r="AO116" s="70">
        <f t="shared" ca="1" si="434"/>
        <v>0</v>
      </c>
    </row>
    <row r="117" spans="2:41" x14ac:dyDescent="0.35">
      <c r="B117" t="str">
        <f t="shared" si="384"/>
        <v>CALCULO_EDIF!C2400:E2424</v>
      </c>
      <c r="C117">
        <f t="shared" si="103"/>
        <v>2400</v>
      </c>
      <c r="D117">
        <f t="shared" si="420"/>
        <v>2424</v>
      </c>
      <c r="E117" s="38">
        <v>97</v>
      </c>
      <c r="F117" t="str">
        <f t="shared" si="95"/>
        <v>CALCULO_EDIF!C2400:C2424</v>
      </c>
      <c r="H117" s="2"/>
      <c r="I117" s="2" t="s">
        <v>289</v>
      </c>
      <c r="J117" s="96" t="s">
        <v>389</v>
      </c>
      <c r="K117" s="2"/>
      <c r="L117" s="75"/>
      <c r="M117" s="4"/>
      <c r="N117" s="75">
        <v>0</v>
      </c>
      <c r="O117" s="78">
        <v>1000</v>
      </c>
      <c r="P117" s="52">
        <f t="shared" si="385"/>
        <v>0</v>
      </c>
      <c r="Q117" s="86" t="s">
        <v>252</v>
      </c>
      <c r="R117" s="33">
        <f t="shared" ca="1" si="386"/>
        <v>0</v>
      </c>
      <c r="S117" s="83">
        <v>0.4</v>
      </c>
      <c r="T117" s="33">
        <f t="shared" ca="1" si="387"/>
        <v>0</v>
      </c>
      <c r="U117" s="83">
        <v>0.4</v>
      </c>
      <c r="V117" s="61" t="str">
        <f t="shared" si="388"/>
        <v xml:space="preserve"> </v>
      </c>
      <c r="W117" s="88" t="s">
        <v>271</v>
      </c>
      <c r="X117" s="61"/>
      <c r="Z117" s="92">
        <v>1</v>
      </c>
      <c r="AB117" s="7">
        <f t="shared" ca="1" si="389"/>
        <v>0</v>
      </c>
      <c r="AC117" s="7">
        <f t="shared" ca="1" si="390"/>
        <v>0</v>
      </c>
      <c r="AD117" s="7">
        <f t="shared" ca="1" si="391"/>
        <v>0</v>
      </c>
      <c r="AE117" s="7">
        <f t="shared" si="392"/>
        <v>0</v>
      </c>
      <c r="AF117" s="7">
        <f t="shared" si="393"/>
        <v>0</v>
      </c>
      <c r="AG117" s="68">
        <f t="shared" ca="1" si="399"/>
        <v>0</v>
      </c>
      <c r="AH117" s="68">
        <f t="shared" ca="1" si="395"/>
        <v>0</v>
      </c>
      <c r="AJ117" s="124"/>
      <c r="AL117" s="51">
        <f t="shared" si="396"/>
        <v>0</v>
      </c>
      <c r="AM117" s="69">
        <f t="shared" ca="1" si="397"/>
        <v>0</v>
      </c>
      <c r="AN117" s="70">
        <f t="shared" ca="1" si="398"/>
        <v>0</v>
      </c>
      <c r="AO117" s="70">
        <f t="shared" ca="1" si="400"/>
        <v>0</v>
      </c>
    </row>
    <row r="118" spans="2:41" x14ac:dyDescent="0.35">
      <c r="B118" t="str">
        <f t="shared" si="384"/>
        <v>CALCULO_EDIF!C2425:E2449</v>
      </c>
      <c r="C118">
        <f t="shared" ref="C118:C119" si="435">IF(E118=1,1,(E118-1)*25)</f>
        <v>2425</v>
      </c>
      <c r="D118">
        <f t="shared" ref="D118:D119" si="436">IF(E118=1,24,C118+24)</f>
        <v>2449</v>
      </c>
      <c r="E118" s="38">
        <v>98</v>
      </c>
      <c r="F118" t="str">
        <f t="shared" ref="F118:F119" si="437">CONCATENATE("CALCULO_EDIF!","C",C118,":","C",D118)</f>
        <v>CALCULO_EDIF!C2425:C2449</v>
      </c>
      <c r="H118" s="2"/>
      <c r="I118" s="2" t="s">
        <v>8</v>
      </c>
      <c r="J118" s="96" t="s">
        <v>389</v>
      </c>
      <c r="K118" s="2"/>
      <c r="L118" s="75"/>
      <c r="M118" s="4"/>
      <c r="N118" s="75">
        <v>0</v>
      </c>
      <c r="O118" s="78">
        <v>700</v>
      </c>
      <c r="P118" s="52">
        <f t="shared" ref="P118:P119" si="438">IF(AND(ISBLANK(L118)*ISBLANK(N118)),"-",IF(AND(NOT(ISBLANK(L118))*NOT(ISBLANK(N118))),"Error",IF(ISBLANK(L118),N118,L118*O118)))</f>
        <v>0</v>
      </c>
      <c r="Q118" s="86" t="s">
        <v>252</v>
      </c>
      <c r="R118" s="33">
        <f t="shared" ref="R118:R119" ca="1" si="439">IF(Q118="Otro",$B$1,VLOOKUP(Q118, INDIRECT(B118),2,FALSE))</f>
        <v>0</v>
      </c>
      <c r="S118" s="83">
        <v>0.4</v>
      </c>
      <c r="T118" s="33">
        <f t="shared" ca="1" si="387"/>
        <v>0</v>
      </c>
      <c r="U118" s="83">
        <v>0.4</v>
      </c>
      <c r="V118" s="61" t="str">
        <f t="shared" si="388"/>
        <v xml:space="preserve"> </v>
      </c>
      <c r="W118" s="88" t="s">
        <v>271</v>
      </c>
      <c r="X118" s="61"/>
      <c r="Z118" s="92">
        <v>1</v>
      </c>
      <c r="AB118" s="7">
        <f t="shared" ca="1" si="389"/>
        <v>0</v>
      </c>
      <c r="AC118" s="7">
        <f t="shared" ca="1" si="390"/>
        <v>0</v>
      </c>
      <c r="AD118" s="7">
        <f t="shared" ca="1" si="391"/>
        <v>0</v>
      </c>
      <c r="AE118" s="7">
        <f t="shared" si="392"/>
        <v>0</v>
      </c>
      <c r="AF118" s="7">
        <f t="shared" si="393"/>
        <v>0</v>
      </c>
      <c r="AG118" s="68">
        <f t="shared" ca="1" si="399"/>
        <v>0</v>
      </c>
      <c r="AH118" s="68">
        <f t="shared" ca="1" si="395"/>
        <v>0</v>
      </c>
      <c r="AJ118" s="124"/>
      <c r="AL118" s="51">
        <f t="shared" si="396"/>
        <v>0</v>
      </c>
      <c r="AM118" s="69">
        <f t="shared" ca="1" si="397"/>
        <v>0</v>
      </c>
      <c r="AN118" s="70">
        <f t="shared" ca="1" si="398"/>
        <v>0</v>
      </c>
      <c r="AO118" s="70">
        <f t="shared" ca="1" si="400"/>
        <v>0</v>
      </c>
    </row>
    <row r="119" spans="2:41" x14ac:dyDescent="0.35">
      <c r="B119" t="str">
        <f t="shared" ref="B119" si="440">CONCATENATE("CALCULO_EDIF!","C",C119,":","E",D119)</f>
        <v>CALCULO_EDIF!C2450:E2474</v>
      </c>
      <c r="C119">
        <f t="shared" si="435"/>
        <v>2450</v>
      </c>
      <c r="D119">
        <f t="shared" si="436"/>
        <v>2474</v>
      </c>
      <c r="E119" s="38">
        <v>99</v>
      </c>
      <c r="F119" t="str">
        <f t="shared" si="437"/>
        <v>CALCULO_EDIF!C2450:C2474</v>
      </c>
      <c r="H119" s="2"/>
      <c r="I119" s="2" t="s">
        <v>315</v>
      </c>
      <c r="J119" s="96" t="s">
        <v>389</v>
      </c>
      <c r="K119" s="2"/>
      <c r="L119" s="75"/>
      <c r="M119" s="4"/>
      <c r="N119" s="75">
        <v>0</v>
      </c>
      <c r="O119" s="78">
        <v>1000</v>
      </c>
      <c r="P119" s="52">
        <f t="shared" si="438"/>
        <v>0</v>
      </c>
      <c r="Q119" s="86" t="s">
        <v>252</v>
      </c>
      <c r="R119" s="33">
        <f t="shared" ca="1" si="439"/>
        <v>0</v>
      </c>
      <c r="S119" s="83">
        <v>0.4</v>
      </c>
      <c r="T119" s="33">
        <f t="shared" ref="T119" ca="1" si="441">IF(Q119="Otro",$B$1,VLOOKUP(Q119, INDIRECT(B119),3,FALSE))</f>
        <v>0</v>
      </c>
      <c r="U119" s="83">
        <v>0.4</v>
      </c>
      <c r="V119" s="61" t="str">
        <f t="shared" ref="V119" si="442">IF(S119+U119&gt;100%,"Error, suma &gt; 100%"," ")</f>
        <v xml:space="preserve"> </v>
      </c>
      <c r="W119" s="88" t="s">
        <v>271</v>
      </c>
      <c r="X119" s="61"/>
      <c r="Z119" s="92">
        <v>1</v>
      </c>
      <c r="AB119" s="7">
        <f t="shared" ref="AB119" ca="1" si="443">IF(R119="Valor:",P119*S119,P119*R119)</f>
        <v>0</v>
      </c>
      <c r="AC119" s="7">
        <f t="shared" ref="AC119" ca="1" si="444">IF(T119="Valor:",P119*U119,P119*T119)</f>
        <v>0</v>
      </c>
      <c r="AD119" s="7">
        <f t="shared" ref="AD119" ca="1" si="445">P119-AC119</f>
        <v>0</v>
      </c>
      <c r="AE119" s="7">
        <f t="shared" ref="AE119" si="446">P119*Z119</f>
        <v>0</v>
      </c>
      <c r="AF119" s="7">
        <f t="shared" ref="AF119" si="447">P119-AE119</f>
        <v>0</v>
      </c>
      <c r="AG119" s="68">
        <f t="shared" ref="AG119" ca="1" si="448">IF(AB119=AE119,AE119,IF(AB119&gt;AE119,AE119,AB119))</f>
        <v>0</v>
      </c>
      <c r="AH119" s="68">
        <f t="shared" ref="AH119" ca="1" si="449">IF(Z119=0,AE119,IF(AB119=AE119,AE119,IF(AB119&gt;AE119,AE119,IF((AB119/AE119+AN119/AE119)&gt;1,AB119,AO119))))</f>
        <v>0</v>
      </c>
      <c r="AJ119" s="124"/>
      <c r="AL119" s="51">
        <f t="shared" ref="AL119" si="450">AE119</f>
        <v>0</v>
      </c>
      <c r="AM119" s="69">
        <f t="shared" ref="AM119" ca="1" si="451">IF(T119="Valor:",U119*Z119,T119*Z119)</f>
        <v>0</v>
      </c>
      <c r="AN119" s="70">
        <f t="shared" ref="AN119" ca="1" si="452">P119*AM119</f>
        <v>0</v>
      </c>
      <c r="AO119" s="70">
        <f t="shared" ref="AO119" ca="1" si="453">AL119-AN119</f>
        <v>0</v>
      </c>
    </row>
    <row r="120" spans="2:41" x14ac:dyDescent="0.35">
      <c r="B120" t="str">
        <f t="shared" si="384"/>
        <v>CALCULO_EDIF!C2475:E2499</v>
      </c>
      <c r="C120">
        <f t="shared" si="103"/>
        <v>2475</v>
      </c>
      <c r="D120">
        <f t="shared" si="420"/>
        <v>2499</v>
      </c>
      <c r="E120" s="38">
        <v>100</v>
      </c>
      <c r="F120" t="str">
        <f t="shared" si="95"/>
        <v>CALCULO_EDIF!C2475:C2499</v>
      </c>
      <c r="H120" s="2"/>
      <c r="I120" s="2" t="s">
        <v>27</v>
      </c>
      <c r="J120" s="96" t="s">
        <v>389</v>
      </c>
      <c r="K120" s="2"/>
      <c r="L120" s="75"/>
      <c r="M120" s="4"/>
      <c r="N120" s="75">
        <v>0</v>
      </c>
      <c r="O120" s="78">
        <v>1000</v>
      </c>
      <c r="P120" s="52">
        <f t="shared" si="385"/>
        <v>0</v>
      </c>
      <c r="Q120" s="86" t="s">
        <v>252</v>
      </c>
      <c r="R120" s="33">
        <f t="shared" ca="1" si="386"/>
        <v>0</v>
      </c>
      <c r="S120" s="83">
        <v>0.4</v>
      </c>
      <c r="T120" s="33">
        <f t="shared" ca="1" si="387"/>
        <v>0</v>
      </c>
      <c r="U120" s="83">
        <v>0.4</v>
      </c>
      <c r="V120" s="61" t="str">
        <f t="shared" si="388"/>
        <v xml:space="preserve"> </v>
      </c>
      <c r="W120" s="88" t="s">
        <v>271</v>
      </c>
      <c r="X120" s="61"/>
      <c r="Z120" s="92">
        <v>1</v>
      </c>
      <c r="AB120" s="7">
        <f t="shared" ca="1" si="389"/>
        <v>0</v>
      </c>
      <c r="AC120" s="7">
        <f t="shared" ca="1" si="390"/>
        <v>0</v>
      </c>
      <c r="AD120" s="7">
        <f t="shared" ca="1" si="391"/>
        <v>0</v>
      </c>
      <c r="AE120" s="7">
        <f t="shared" si="392"/>
        <v>0</v>
      </c>
      <c r="AF120" s="7">
        <f t="shared" si="393"/>
        <v>0</v>
      </c>
      <c r="AG120" s="68">
        <f t="shared" ca="1" si="399"/>
        <v>0</v>
      </c>
      <c r="AH120" s="68">
        <f t="shared" ca="1" si="395"/>
        <v>0</v>
      </c>
      <c r="AJ120" s="124"/>
      <c r="AL120" s="51">
        <f t="shared" si="396"/>
        <v>0</v>
      </c>
      <c r="AM120" s="69">
        <f t="shared" ca="1" si="397"/>
        <v>0</v>
      </c>
      <c r="AN120" s="70">
        <f t="shared" ca="1" si="398"/>
        <v>0</v>
      </c>
      <c r="AO120" s="70">
        <f t="shared" ca="1" si="400"/>
        <v>0</v>
      </c>
    </row>
    <row r="121" spans="2:41" s="23" customFormat="1" ht="5.25" customHeight="1" x14ac:dyDescent="0.35">
      <c r="B121"/>
      <c r="C121"/>
      <c r="D121"/>
      <c r="E121" s="38"/>
      <c r="F121"/>
      <c r="G121"/>
      <c r="N121" s="76"/>
      <c r="O121" s="81"/>
      <c r="P121" s="45"/>
      <c r="Q121" s="76"/>
      <c r="S121" s="76"/>
      <c r="U121" s="76"/>
      <c r="V121" s="66"/>
      <c r="W121" s="90"/>
      <c r="X121" s="66"/>
      <c r="Z121" s="76"/>
    </row>
    <row r="122" spans="2:41" x14ac:dyDescent="0.35">
      <c r="B122" t="str">
        <f t="shared" ref="B122:B127" si="454">CONCATENATE("CALCULO_EDIF!","C",C122,":","E",D122)</f>
        <v>CALCULO_EDIF!C2500:E2524</v>
      </c>
      <c r="C122">
        <f t="shared" si="103"/>
        <v>2500</v>
      </c>
      <c r="D122">
        <f t="shared" si="420"/>
        <v>2524</v>
      </c>
      <c r="E122" s="38">
        <v>101</v>
      </c>
      <c r="F122" t="str">
        <f t="shared" si="95"/>
        <v>CALCULO_EDIF!C2500:C2524</v>
      </c>
      <c r="H122" s="3" t="s">
        <v>36</v>
      </c>
      <c r="I122" s="2" t="s">
        <v>155</v>
      </c>
      <c r="J122" s="96" t="s">
        <v>389</v>
      </c>
      <c r="K122" s="2"/>
      <c r="L122" s="75"/>
      <c r="M122" s="4"/>
      <c r="N122" s="75">
        <v>0</v>
      </c>
      <c r="O122" s="78">
        <v>1000</v>
      </c>
      <c r="P122" s="52">
        <f t="shared" ref="P122:P127" si="455">IF(AND(ISBLANK(L122)*ISBLANK(N122)),"-",IF(AND(NOT(ISBLANK(L122))*NOT(ISBLANK(N122))),"Error",IF(ISBLANK(L122),N122,L122*O122)))</f>
        <v>0</v>
      </c>
      <c r="Q122" s="86" t="s">
        <v>252</v>
      </c>
      <c r="R122" s="33">
        <f t="shared" ref="R122:R127" ca="1" si="456">IF(Q122="Otro",$B$1,VLOOKUP(Q122, INDIRECT(B122),2,FALSE))</f>
        <v>0</v>
      </c>
      <c r="S122" s="83">
        <v>0.4</v>
      </c>
      <c r="T122" s="33">
        <f t="shared" ca="1" si="387"/>
        <v>0</v>
      </c>
      <c r="U122" s="83">
        <v>0.4</v>
      </c>
      <c r="V122" s="61" t="str">
        <f t="shared" ref="V122:V127" si="457">IF(S122+U122&gt;100%,"Error, suma &gt; 100%"," ")</f>
        <v xml:space="preserve"> </v>
      </c>
      <c r="W122" s="88" t="s">
        <v>271</v>
      </c>
      <c r="X122" s="61"/>
      <c r="Z122" s="92">
        <v>1</v>
      </c>
      <c r="AB122" s="7">
        <f t="shared" ref="AB122:AB127" ca="1" si="458">IF(R122="Valor:",P122*S122,P122*R122)</f>
        <v>0</v>
      </c>
      <c r="AC122" s="7">
        <f t="shared" ref="AC122:AC127" ca="1" si="459">IF(T122="Valor:",P122*U122,P122*T122)</f>
        <v>0</v>
      </c>
      <c r="AD122" s="7">
        <f t="shared" ref="AD122:AD127" ca="1" si="460">P122-AC122</f>
        <v>0</v>
      </c>
      <c r="AE122" s="7">
        <f t="shared" ref="AE122:AE127" si="461">P122*Z122</f>
        <v>0</v>
      </c>
      <c r="AF122" s="7">
        <f t="shared" ref="AF122:AF127" si="462">P122-AE122</f>
        <v>0</v>
      </c>
      <c r="AG122" s="68">
        <f t="shared" ca="1" si="399"/>
        <v>0</v>
      </c>
      <c r="AH122" s="68">
        <f t="shared" ref="AH122:AH127" ca="1" si="463">IF(Z122=0,AE122,IF(AB122=AE122,AE122,IF(AB122&gt;AE122,AE122,IF((AB122/AE122+AN122/AE122)&gt;1,AB122,AO122))))</f>
        <v>0</v>
      </c>
      <c r="AJ122" s="124">
        <f ca="1">IF(SUM(AH122:AH127)=0,0%,SUM(AG122:AG127)/SUM(AH122:AH127))</f>
        <v>0</v>
      </c>
      <c r="AL122" s="51">
        <f t="shared" ref="AL122:AL128" si="464">AE122</f>
        <v>0</v>
      </c>
      <c r="AM122" s="69">
        <f t="shared" ref="AM122:AM128" ca="1" si="465">IF(T122="Valor:",U122*Z122,T122*Z122)</f>
        <v>0</v>
      </c>
      <c r="AN122" s="70">
        <f t="shared" ref="AN122:AN128" ca="1" si="466">P122*AM122</f>
        <v>0</v>
      </c>
      <c r="AO122" s="70">
        <f t="shared" ca="1" si="400"/>
        <v>0</v>
      </c>
    </row>
    <row r="123" spans="2:41" x14ac:dyDescent="0.35">
      <c r="B123" t="str">
        <f t="shared" si="454"/>
        <v>CALCULO_EDIF!C2525:E2549</v>
      </c>
      <c r="C123">
        <f t="shared" si="103"/>
        <v>2525</v>
      </c>
      <c r="D123">
        <f t="shared" si="420"/>
        <v>2549</v>
      </c>
      <c r="E123" s="38">
        <v>102</v>
      </c>
      <c r="F123" t="str">
        <f t="shared" si="95"/>
        <v>CALCULO_EDIF!C2525:C2549</v>
      </c>
      <c r="H123" s="3"/>
      <c r="I123" s="2" t="s">
        <v>157</v>
      </c>
      <c r="J123" s="96" t="s">
        <v>389</v>
      </c>
      <c r="K123" s="2"/>
      <c r="L123" s="75"/>
      <c r="M123" s="4"/>
      <c r="N123" s="75">
        <v>0</v>
      </c>
      <c r="O123" s="78">
        <v>1225</v>
      </c>
      <c r="P123" s="52">
        <f t="shared" si="455"/>
        <v>0</v>
      </c>
      <c r="Q123" s="86" t="s">
        <v>252</v>
      </c>
      <c r="R123" s="33">
        <f t="shared" ca="1" si="456"/>
        <v>0</v>
      </c>
      <c r="S123" s="83">
        <v>0.4</v>
      </c>
      <c r="T123" s="33">
        <f t="shared" ca="1" si="387"/>
        <v>0</v>
      </c>
      <c r="U123" s="83">
        <v>0.4</v>
      </c>
      <c r="V123" s="61" t="str">
        <f t="shared" si="457"/>
        <v xml:space="preserve"> </v>
      </c>
      <c r="W123" s="88" t="s">
        <v>271</v>
      </c>
      <c r="X123" s="61"/>
      <c r="Z123" s="92">
        <v>1</v>
      </c>
      <c r="AB123" s="7">
        <f t="shared" ca="1" si="458"/>
        <v>0</v>
      </c>
      <c r="AC123" s="7">
        <f t="shared" ca="1" si="459"/>
        <v>0</v>
      </c>
      <c r="AD123" s="7">
        <f t="shared" ca="1" si="460"/>
        <v>0</v>
      </c>
      <c r="AE123" s="7">
        <f t="shared" si="461"/>
        <v>0</v>
      </c>
      <c r="AF123" s="7">
        <f t="shared" si="462"/>
        <v>0</v>
      </c>
      <c r="AG123" s="68">
        <f t="shared" ca="1" si="399"/>
        <v>0</v>
      </c>
      <c r="AH123" s="68">
        <f t="shared" ca="1" si="463"/>
        <v>0</v>
      </c>
      <c r="AJ123" s="124"/>
      <c r="AL123" s="51">
        <f t="shared" si="464"/>
        <v>0</v>
      </c>
      <c r="AM123" s="69">
        <f t="shared" ca="1" si="465"/>
        <v>0</v>
      </c>
      <c r="AN123" s="70">
        <f t="shared" ca="1" si="466"/>
        <v>0</v>
      </c>
      <c r="AO123" s="70">
        <f t="shared" ca="1" si="400"/>
        <v>0</v>
      </c>
    </row>
    <row r="124" spans="2:41" x14ac:dyDescent="0.35">
      <c r="B124" t="str">
        <f t="shared" si="454"/>
        <v>CALCULO_EDIF!C2550:E2574</v>
      </c>
      <c r="C124">
        <f t="shared" si="103"/>
        <v>2550</v>
      </c>
      <c r="D124">
        <f t="shared" si="420"/>
        <v>2574</v>
      </c>
      <c r="E124" s="38">
        <v>103</v>
      </c>
      <c r="F124" t="str">
        <f t="shared" si="95"/>
        <v>CALCULO_EDIF!C2550:C2574</v>
      </c>
      <c r="H124" s="3"/>
      <c r="I124" s="2" t="s">
        <v>8</v>
      </c>
      <c r="J124" s="96" t="s">
        <v>389</v>
      </c>
      <c r="K124" s="2"/>
      <c r="L124" s="75"/>
      <c r="M124" s="4"/>
      <c r="N124" s="75">
        <v>0</v>
      </c>
      <c r="O124" s="78">
        <v>600</v>
      </c>
      <c r="P124" s="52">
        <f t="shared" si="455"/>
        <v>0</v>
      </c>
      <c r="Q124" s="86" t="s">
        <v>252</v>
      </c>
      <c r="R124" s="33">
        <f t="shared" ca="1" si="456"/>
        <v>0</v>
      </c>
      <c r="S124" s="83">
        <v>0.4</v>
      </c>
      <c r="T124" s="33">
        <f t="shared" ca="1" si="387"/>
        <v>0</v>
      </c>
      <c r="U124" s="83">
        <v>0.4</v>
      </c>
      <c r="V124" s="61" t="str">
        <f t="shared" si="457"/>
        <v xml:space="preserve"> </v>
      </c>
      <c r="W124" s="88" t="s">
        <v>271</v>
      </c>
      <c r="X124" s="61"/>
      <c r="Z124" s="92">
        <v>1</v>
      </c>
      <c r="AB124" s="7">
        <f t="shared" ca="1" si="458"/>
        <v>0</v>
      </c>
      <c r="AC124" s="7">
        <f t="shared" ca="1" si="459"/>
        <v>0</v>
      </c>
      <c r="AD124" s="7">
        <f t="shared" ca="1" si="460"/>
        <v>0</v>
      </c>
      <c r="AE124" s="7">
        <f t="shared" si="461"/>
        <v>0</v>
      </c>
      <c r="AF124" s="7">
        <f t="shared" si="462"/>
        <v>0</v>
      </c>
      <c r="AG124" s="68">
        <f t="shared" ca="1" si="399"/>
        <v>0</v>
      </c>
      <c r="AH124" s="68">
        <f t="shared" ca="1" si="463"/>
        <v>0</v>
      </c>
      <c r="AJ124" s="124"/>
      <c r="AL124" s="51">
        <f t="shared" si="464"/>
        <v>0</v>
      </c>
      <c r="AM124" s="69">
        <f t="shared" ca="1" si="465"/>
        <v>0</v>
      </c>
      <c r="AN124" s="70">
        <f t="shared" ca="1" si="466"/>
        <v>0</v>
      </c>
      <c r="AO124" s="70">
        <f t="shared" ca="1" si="400"/>
        <v>0</v>
      </c>
    </row>
    <row r="125" spans="2:41" x14ac:dyDescent="0.35">
      <c r="B125" t="str">
        <f t="shared" si="454"/>
        <v>CALCULO_EDIF!C2575:E2599</v>
      </c>
      <c r="C125">
        <f t="shared" si="103"/>
        <v>2575</v>
      </c>
      <c r="D125">
        <f t="shared" si="420"/>
        <v>2599</v>
      </c>
      <c r="E125" s="38">
        <v>104</v>
      </c>
      <c r="F125" t="str">
        <f t="shared" si="95"/>
        <v>CALCULO_EDIF!C2575:C2599</v>
      </c>
      <c r="H125" s="3"/>
      <c r="I125" s="2" t="s">
        <v>45</v>
      </c>
      <c r="J125" s="96" t="s">
        <v>389</v>
      </c>
      <c r="K125" s="2"/>
      <c r="L125" s="75"/>
      <c r="M125" s="4"/>
      <c r="N125" s="75">
        <v>0</v>
      </c>
      <c r="O125" s="78">
        <v>1200</v>
      </c>
      <c r="P125" s="52">
        <f t="shared" si="455"/>
        <v>0</v>
      </c>
      <c r="Q125" s="86" t="s">
        <v>252</v>
      </c>
      <c r="R125" s="33">
        <f t="shared" ca="1" si="456"/>
        <v>0</v>
      </c>
      <c r="S125" s="83">
        <v>0.4</v>
      </c>
      <c r="T125" s="33">
        <f t="shared" ca="1" si="387"/>
        <v>0</v>
      </c>
      <c r="U125" s="83">
        <v>0.4</v>
      </c>
      <c r="V125" s="61" t="str">
        <f t="shared" si="457"/>
        <v xml:space="preserve"> </v>
      </c>
      <c r="W125" s="88" t="s">
        <v>271</v>
      </c>
      <c r="X125" s="61"/>
      <c r="Z125" s="92">
        <v>1</v>
      </c>
      <c r="AB125" s="7">
        <f t="shared" ca="1" si="458"/>
        <v>0</v>
      </c>
      <c r="AC125" s="7">
        <f t="shared" ca="1" si="459"/>
        <v>0</v>
      </c>
      <c r="AD125" s="7">
        <f t="shared" ca="1" si="460"/>
        <v>0</v>
      </c>
      <c r="AE125" s="7">
        <f t="shared" si="461"/>
        <v>0</v>
      </c>
      <c r="AF125" s="7">
        <f t="shared" si="462"/>
        <v>0</v>
      </c>
      <c r="AG125" s="68">
        <f t="shared" ca="1" si="399"/>
        <v>0</v>
      </c>
      <c r="AH125" s="68">
        <f t="shared" ca="1" si="463"/>
        <v>0</v>
      </c>
      <c r="AJ125" s="124"/>
      <c r="AL125" s="51">
        <f t="shared" si="464"/>
        <v>0</v>
      </c>
      <c r="AM125" s="69">
        <f t="shared" ca="1" si="465"/>
        <v>0</v>
      </c>
      <c r="AN125" s="70">
        <f t="shared" ca="1" si="466"/>
        <v>0</v>
      </c>
      <c r="AO125" s="70">
        <f t="shared" ca="1" si="400"/>
        <v>0</v>
      </c>
    </row>
    <row r="126" spans="2:41" x14ac:dyDescent="0.35">
      <c r="B126" t="str">
        <f t="shared" si="454"/>
        <v>CALCULO_EDIF!C2600:E2624</v>
      </c>
      <c r="C126">
        <f t="shared" ref="C126" si="467">IF(E126=1,1,(E126-1)*25)</f>
        <v>2600</v>
      </c>
      <c r="D126">
        <f t="shared" ref="D126" si="468">IF(E126=1,24,C126+24)</f>
        <v>2624</v>
      </c>
      <c r="E126" s="38">
        <v>105</v>
      </c>
      <c r="F126" t="str">
        <f t="shared" ref="F126" si="469">CONCATENATE("CALCULO_EDIF!","C",C126,":","C",D126)</f>
        <v>CALCULO_EDIF!C2600:C2624</v>
      </c>
      <c r="H126" s="2"/>
      <c r="I126" s="2" t="s">
        <v>32</v>
      </c>
      <c r="J126" s="96" t="s">
        <v>389</v>
      </c>
      <c r="K126" s="2"/>
      <c r="L126" s="75"/>
      <c r="M126" s="4"/>
      <c r="N126" s="75">
        <v>0</v>
      </c>
      <c r="O126" s="78">
        <v>2500</v>
      </c>
      <c r="P126" s="52">
        <f t="shared" si="455"/>
        <v>0</v>
      </c>
      <c r="Q126" s="86" t="s">
        <v>252</v>
      </c>
      <c r="R126" s="33">
        <f t="shared" ca="1" si="456"/>
        <v>0</v>
      </c>
      <c r="S126" s="83">
        <v>0.4</v>
      </c>
      <c r="T126" s="33">
        <f t="shared" ca="1" si="387"/>
        <v>0</v>
      </c>
      <c r="U126" s="83">
        <v>0.4</v>
      </c>
      <c r="V126" s="61" t="str">
        <f t="shared" si="457"/>
        <v xml:space="preserve"> </v>
      </c>
      <c r="W126" s="88" t="s">
        <v>271</v>
      </c>
      <c r="X126" s="61"/>
      <c r="Z126" s="92">
        <v>1</v>
      </c>
      <c r="AB126" s="7">
        <f t="shared" ca="1" si="458"/>
        <v>0</v>
      </c>
      <c r="AC126" s="7">
        <f t="shared" ca="1" si="459"/>
        <v>0</v>
      </c>
      <c r="AD126" s="7">
        <f t="shared" ca="1" si="460"/>
        <v>0</v>
      </c>
      <c r="AE126" s="7">
        <f t="shared" si="461"/>
        <v>0</v>
      </c>
      <c r="AF126" s="7">
        <f t="shared" si="462"/>
        <v>0</v>
      </c>
      <c r="AG126" s="68">
        <f t="shared" ca="1" si="399"/>
        <v>0</v>
      </c>
      <c r="AH126" s="68">
        <f t="shared" ca="1" si="463"/>
        <v>0</v>
      </c>
      <c r="AJ126" s="124"/>
      <c r="AL126" s="51">
        <f t="shared" si="464"/>
        <v>0</v>
      </c>
      <c r="AM126" s="69">
        <f t="shared" ca="1" si="465"/>
        <v>0</v>
      </c>
      <c r="AN126" s="70">
        <f t="shared" ca="1" si="466"/>
        <v>0</v>
      </c>
      <c r="AO126" s="70">
        <f t="shared" ca="1" si="400"/>
        <v>0</v>
      </c>
    </row>
    <row r="127" spans="2:41" x14ac:dyDescent="0.35">
      <c r="B127" t="str">
        <f t="shared" si="454"/>
        <v>CALCULO_EDIF!C2625:E2649</v>
      </c>
      <c r="C127">
        <f t="shared" si="103"/>
        <v>2625</v>
      </c>
      <c r="D127">
        <f t="shared" si="420"/>
        <v>2649</v>
      </c>
      <c r="E127" s="38">
        <v>106</v>
      </c>
      <c r="F127" t="str">
        <f t="shared" si="95"/>
        <v>CALCULO_EDIF!C2625:C2649</v>
      </c>
      <c r="H127" s="2"/>
      <c r="I127" s="2" t="s">
        <v>27</v>
      </c>
      <c r="J127" s="96" t="s">
        <v>389</v>
      </c>
      <c r="K127" s="2"/>
      <c r="L127" s="75"/>
      <c r="M127" s="4"/>
      <c r="N127" s="75">
        <v>0</v>
      </c>
      <c r="O127" s="78">
        <v>1000</v>
      </c>
      <c r="P127" s="52">
        <f t="shared" si="455"/>
        <v>0</v>
      </c>
      <c r="Q127" s="86" t="s">
        <v>252</v>
      </c>
      <c r="R127" s="33">
        <f t="shared" ca="1" si="456"/>
        <v>0</v>
      </c>
      <c r="S127" s="83">
        <v>0.4</v>
      </c>
      <c r="T127" s="33">
        <f t="shared" ca="1" si="387"/>
        <v>0</v>
      </c>
      <c r="U127" s="83">
        <v>0.4</v>
      </c>
      <c r="V127" s="61" t="str">
        <f t="shared" si="457"/>
        <v xml:space="preserve"> </v>
      </c>
      <c r="W127" s="88" t="s">
        <v>271</v>
      </c>
      <c r="X127" s="61"/>
      <c r="Z127" s="92">
        <v>1</v>
      </c>
      <c r="AB127" s="7">
        <f t="shared" ca="1" si="458"/>
        <v>0</v>
      </c>
      <c r="AC127" s="7">
        <f t="shared" ca="1" si="459"/>
        <v>0</v>
      </c>
      <c r="AD127" s="7">
        <f t="shared" ca="1" si="460"/>
        <v>0</v>
      </c>
      <c r="AE127" s="7">
        <f t="shared" si="461"/>
        <v>0</v>
      </c>
      <c r="AF127" s="7">
        <f t="shared" si="462"/>
        <v>0</v>
      </c>
      <c r="AG127" s="68">
        <f t="shared" ca="1" si="399"/>
        <v>0</v>
      </c>
      <c r="AH127" s="68">
        <f t="shared" ca="1" si="463"/>
        <v>0</v>
      </c>
      <c r="AJ127" s="124"/>
      <c r="AL127" s="51">
        <f t="shared" si="464"/>
        <v>0</v>
      </c>
      <c r="AM127" s="69">
        <f t="shared" ca="1" si="465"/>
        <v>0</v>
      </c>
      <c r="AN127" s="70">
        <f t="shared" ca="1" si="466"/>
        <v>0</v>
      </c>
      <c r="AO127" s="70">
        <f t="shared" ca="1" si="400"/>
        <v>0</v>
      </c>
    </row>
    <row r="128" spans="2:41" ht="18.5" x14ac:dyDescent="0.45">
      <c r="E128" s="38"/>
      <c r="Q128" s="1"/>
      <c r="AB128" s="8">
        <f ca="1">SUM(AB105:AB127)</f>
        <v>0</v>
      </c>
      <c r="AC128" s="8">
        <f t="shared" ref="AC128:AH128" ca="1" si="470">SUM(AC105:AC127)</f>
        <v>0</v>
      </c>
      <c r="AD128" s="8">
        <f t="shared" ca="1" si="470"/>
        <v>0</v>
      </c>
      <c r="AE128" s="8">
        <f t="shared" si="470"/>
        <v>0</v>
      </c>
      <c r="AF128" s="8">
        <f t="shared" si="470"/>
        <v>0</v>
      </c>
      <c r="AG128" s="8">
        <f t="shared" ca="1" si="470"/>
        <v>0</v>
      </c>
      <c r="AH128" s="8">
        <f t="shared" ca="1" si="470"/>
        <v>0</v>
      </c>
      <c r="AJ128" s="18">
        <f ca="1">IF(AH128=0,0%,AG128/AH128)</f>
        <v>0</v>
      </c>
      <c r="AL128" s="51">
        <f t="shared" si="464"/>
        <v>0</v>
      </c>
      <c r="AM128" s="69">
        <f t="shared" si="465"/>
        <v>0</v>
      </c>
      <c r="AN128" s="70">
        <f t="shared" si="466"/>
        <v>0</v>
      </c>
      <c r="AO128" s="70">
        <f t="shared" si="400"/>
        <v>0</v>
      </c>
    </row>
    <row r="129" spans="2:41" x14ac:dyDescent="0.35">
      <c r="E129" s="38"/>
    </row>
    <row r="130" spans="2:41" ht="75" customHeight="1" x14ac:dyDescent="0.35">
      <c r="E130" s="38"/>
      <c r="H130" s="10" t="s">
        <v>34</v>
      </c>
      <c r="I130" s="9"/>
      <c r="J130" s="9"/>
      <c r="K130" s="9"/>
      <c r="L130" s="11" t="s">
        <v>1</v>
      </c>
      <c r="M130" s="11"/>
      <c r="N130" s="11"/>
      <c r="O130" s="11" t="s">
        <v>2</v>
      </c>
      <c r="P130" s="11" t="s">
        <v>3</v>
      </c>
      <c r="Q130" s="12"/>
      <c r="R130" s="123" t="s">
        <v>4</v>
      </c>
      <c r="S130" s="123"/>
      <c r="T130" s="123" t="s">
        <v>257</v>
      </c>
      <c r="U130" s="123"/>
      <c r="V130" s="67" t="str">
        <f>IF(S130+U130&gt;100%,"Error, &gt; 100%"," ")</f>
        <v xml:space="preserve"> </v>
      </c>
      <c r="W130" s="67"/>
      <c r="X130" s="67"/>
      <c r="Y130" s="13"/>
      <c r="Z130" s="14" t="s">
        <v>264</v>
      </c>
      <c r="AB130" s="14" t="s">
        <v>77</v>
      </c>
      <c r="AC130" s="14" t="s">
        <v>254</v>
      </c>
      <c r="AD130" s="14" t="s">
        <v>259</v>
      </c>
      <c r="AE130" s="14" t="s">
        <v>261</v>
      </c>
      <c r="AF130" s="14" t="s">
        <v>260</v>
      </c>
      <c r="AG130" s="14" t="s">
        <v>262</v>
      </c>
      <c r="AH130" s="14" t="s">
        <v>263</v>
      </c>
      <c r="AI130" s="25"/>
      <c r="AJ130" s="14" t="s">
        <v>78</v>
      </c>
      <c r="AK130" s="13"/>
      <c r="AL130" s="73" t="s">
        <v>272</v>
      </c>
      <c r="AM130" s="73" t="s">
        <v>273</v>
      </c>
      <c r="AN130" s="73" t="s">
        <v>265</v>
      </c>
      <c r="AO130" s="73" t="s">
        <v>266</v>
      </c>
    </row>
    <row r="131" spans="2:41" x14ac:dyDescent="0.35">
      <c r="B131" t="str">
        <f t="shared" ref="B131:B152" si="471">CONCATENATE("CALCULO_EDIF!","C",C131,":","E",D131)</f>
        <v>CALCULO_EDIF!C2650:E2674</v>
      </c>
      <c r="C131">
        <f t="shared" ref="C131:C226" si="472">IF(E131=1,1,(E131-1)*25)</f>
        <v>2650</v>
      </c>
      <c r="D131">
        <f t="shared" si="420"/>
        <v>2674</v>
      </c>
      <c r="E131" s="38">
        <v>107</v>
      </c>
      <c r="F131" t="str">
        <f t="shared" ref="F131:F226" si="473">CONCATENATE("CALCULO_EDIF!","C",C131,":","C",D131)</f>
        <v>CALCULO_EDIF!C2650:C2674</v>
      </c>
      <c r="H131" s="3" t="s">
        <v>242</v>
      </c>
      <c r="I131" s="2" t="s">
        <v>88</v>
      </c>
      <c r="J131" s="96" t="s">
        <v>389</v>
      </c>
      <c r="K131" s="2"/>
      <c r="L131" s="75"/>
      <c r="M131" s="4"/>
      <c r="N131" s="75">
        <v>0</v>
      </c>
      <c r="O131" s="78">
        <v>50</v>
      </c>
      <c r="P131" s="52">
        <f t="shared" ref="P131:P148" si="474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8" ca="1" si="475">IF(Q131="Otro",$B$1,VLOOKUP(Q131, INDIRECT(B131),2,FALSE))</f>
        <v>0</v>
      </c>
      <c r="S131" s="83">
        <v>0.4</v>
      </c>
      <c r="T131" s="33">
        <f t="shared" ref="T131:T152" ca="1" si="476">IF(Q131="Otro",$B$1,VLOOKUP(Q131, INDIRECT(B131),3,FALSE))</f>
        <v>0</v>
      </c>
      <c r="U131" s="83">
        <v>0.4</v>
      </c>
      <c r="V131" s="61" t="str">
        <f t="shared" ref="V131:V148" si="477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ref="AB131:AB148" ca="1" si="478">IF(R131="Valor:",P131*S131,P131*R131)</f>
        <v>0</v>
      </c>
      <c r="AC131" s="7">
        <f t="shared" ref="AC131:AC148" ca="1" si="479">IF(T131="Valor:",P131*U131,P131*T131)</f>
        <v>0</v>
      </c>
      <c r="AD131" s="7">
        <f t="shared" ref="AD131:AD148" ca="1" si="480">P131-AC131</f>
        <v>0</v>
      </c>
      <c r="AE131" s="7">
        <f t="shared" ref="AE131:AE148" si="481">P131*Z131</f>
        <v>0</v>
      </c>
      <c r="AF131" s="7">
        <f t="shared" ref="AF131:AF148" si="482">P131-AE131</f>
        <v>0</v>
      </c>
      <c r="AG131" s="68">
        <f t="shared" ref="AG131" ca="1" si="483">IF(AB131=AE131,AE131,IF(AB131&gt;AE131,AE131,AB131))</f>
        <v>0</v>
      </c>
      <c r="AH131" s="68">
        <f t="shared" ref="AH131:AH148" ca="1" si="484">IF(Z131=0,AE131,IF(AB131=AE131,AE131,IF(AB131&gt;AE131,AE131,IF((AB131/AE131+AN131/AE131)&gt;1,AB131,AO131))))</f>
        <v>0</v>
      </c>
      <c r="AJ131" s="124">
        <f ca="1">IF(SUM(AH131:AH148)=0,0%,SUM(AG131:AG148)/SUM(AH131:AH148))</f>
        <v>0</v>
      </c>
      <c r="AL131" s="51">
        <f t="shared" ref="AL131:AL148" si="485">AE131</f>
        <v>0</v>
      </c>
      <c r="AM131" s="69">
        <f t="shared" ref="AM131:AM148" ca="1" si="486">IF(T131="Valor:",U131*Z131,T131*Z131)</f>
        <v>0</v>
      </c>
      <c r="AN131" s="70">
        <f t="shared" ref="AN131:AN148" ca="1" si="487">P131*AM131</f>
        <v>0</v>
      </c>
      <c r="AO131" s="70">
        <f t="shared" ca="1" si="400"/>
        <v>0</v>
      </c>
    </row>
    <row r="132" spans="2:41" x14ac:dyDescent="0.35">
      <c r="B132" t="str">
        <f t="shared" si="471"/>
        <v>CALCULO_EDIF!C2675:E2699</v>
      </c>
      <c r="C132">
        <f t="shared" si="472"/>
        <v>2675</v>
      </c>
      <c r="D132">
        <f t="shared" si="420"/>
        <v>2699</v>
      </c>
      <c r="E132" s="38">
        <v>108</v>
      </c>
      <c r="F132" t="str">
        <f t="shared" si="473"/>
        <v>CALCULO_EDIF!C2675:C2699</v>
      </c>
      <c r="H132" s="3"/>
      <c r="I132" s="2" t="s">
        <v>21</v>
      </c>
      <c r="J132" s="96" t="s">
        <v>389</v>
      </c>
      <c r="K132" s="2"/>
      <c r="L132" s="75"/>
      <c r="M132" s="4"/>
      <c r="N132" s="75">
        <v>0</v>
      </c>
      <c r="O132" s="78">
        <v>30</v>
      </c>
      <c r="P132" s="52">
        <f t="shared" si="474"/>
        <v>0</v>
      </c>
      <c r="Q132" s="86" t="s">
        <v>252</v>
      </c>
      <c r="R132" s="33">
        <f t="shared" ca="1" si="475"/>
        <v>0</v>
      </c>
      <c r="S132" s="83">
        <v>0.4</v>
      </c>
      <c r="T132" s="33">
        <f t="shared" ca="1" si="476"/>
        <v>0</v>
      </c>
      <c r="U132" s="83">
        <v>0.4</v>
      </c>
      <c r="V132" s="61" t="str">
        <f t="shared" si="477"/>
        <v xml:space="preserve"> </v>
      </c>
      <c r="W132" s="88" t="s">
        <v>271</v>
      </c>
      <c r="X132" s="61"/>
      <c r="Z132" s="92">
        <v>1</v>
      </c>
      <c r="AB132" s="7">
        <f t="shared" ca="1" si="478"/>
        <v>0</v>
      </c>
      <c r="AC132" s="7">
        <f t="shared" ca="1" si="479"/>
        <v>0</v>
      </c>
      <c r="AD132" s="7">
        <f t="shared" ca="1" si="480"/>
        <v>0</v>
      </c>
      <c r="AE132" s="7">
        <f t="shared" si="481"/>
        <v>0</v>
      </c>
      <c r="AF132" s="7">
        <f t="shared" si="482"/>
        <v>0</v>
      </c>
      <c r="AG132" s="68">
        <f t="shared" ref="AG132:AG152" ca="1" si="488">IF(AB132=AE132,AE132,IF(AB132&gt;AE132,AE132,AB132))</f>
        <v>0</v>
      </c>
      <c r="AH132" s="68">
        <f t="shared" ca="1" si="484"/>
        <v>0</v>
      </c>
      <c r="AJ132" s="124"/>
      <c r="AL132" s="51">
        <f t="shared" si="485"/>
        <v>0</v>
      </c>
      <c r="AM132" s="69">
        <f t="shared" ca="1" si="486"/>
        <v>0</v>
      </c>
      <c r="AN132" s="70">
        <f t="shared" ca="1" si="487"/>
        <v>0</v>
      </c>
      <c r="AO132" s="70">
        <f t="shared" ca="1" si="400"/>
        <v>0</v>
      </c>
    </row>
    <row r="133" spans="2:41" x14ac:dyDescent="0.35">
      <c r="B133" t="str">
        <f t="shared" si="471"/>
        <v>CALCULO_EDIF!C2700:E2724</v>
      </c>
      <c r="C133">
        <f t="shared" si="472"/>
        <v>2700</v>
      </c>
      <c r="D133">
        <f t="shared" si="420"/>
        <v>2724</v>
      </c>
      <c r="E133" s="38">
        <v>109</v>
      </c>
      <c r="F133" t="str">
        <f t="shared" si="473"/>
        <v>CALCULO_EDIF!C2700:C2724</v>
      </c>
      <c r="H133" s="2"/>
      <c r="I133" s="2" t="s">
        <v>317</v>
      </c>
      <c r="J133" s="96" t="s">
        <v>389</v>
      </c>
      <c r="K133" s="2"/>
      <c r="L133" s="75"/>
      <c r="M133" s="4"/>
      <c r="N133" s="75">
        <v>0</v>
      </c>
      <c r="O133" s="78">
        <v>50</v>
      </c>
      <c r="P133" s="52">
        <f t="shared" si="474"/>
        <v>0</v>
      </c>
      <c r="Q133" s="86" t="s">
        <v>252</v>
      </c>
      <c r="R133" s="33">
        <f t="shared" ca="1" si="475"/>
        <v>0</v>
      </c>
      <c r="S133" s="83">
        <v>0.4</v>
      </c>
      <c r="T133" s="33">
        <f t="shared" ca="1" si="476"/>
        <v>0</v>
      </c>
      <c r="U133" s="83">
        <v>0.4</v>
      </c>
      <c r="V133" s="61" t="str">
        <f t="shared" si="477"/>
        <v xml:space="preserve"> </v>
      </c>
      <c r="W133" s="88" t="s">
        <v>271</v>
      </c>
      <c r="X133" s="61"/>
      <c r="Z133" s="92">
        <v>1</v>
      </c>
      <c r="AB133" s="7">
        <f t="shared" ca="1" si="478"/>
        <v>0</v>
      </c>
      <c r="AC133" s="7">
        <f t="shared" ca="1" si="479"/>
        <v>0</v>
      </c>
      <c r="AD133" s="7">
        <f t="shared" ca="1" si="480"/>
        <v>0</v>
      </c>
      <c r="AE133" s="7">
        <f t="shared" si="481"/>
        <v>0</v>
      </c>
      <c r="AF133" s="7">
        <f t="shared" si="482"/>
        <v>0</v>
      </c>
      <c r="AG133" s="68">
        <f t="shared" ca="1" si="488"/>
        <v>0</v>
      </c>
      <c r="AH133" s="68">
        <f t="shared" ca="1" si="484"/>
        <v>0</v>
      </c>
      <c r="AJ133" s="124"/>
      <c r="AL133" s="51">
        <f t="shared" si="485"/>
        <v>0</v>
      </c>
      <c r="AM133" s="69">
        <f t="shared" ca="1" si="486"/>
        <v>0</v>
      </c>
      <c r="AN133" s="70">
        <f t="shared" ca="1" si="487"/>
        <v>0</v>
      </c>
      <c r="AO133" s="70">
        <f t="shared" ca="1" si="400"/>
        <v>0</v>
      </c>
    </row>
    <row r="134" spans="2:41" x14ac:dyDescent="0.35">
      <c r="B134" t="str">
        <f t="shared" ref="B134" si="489">CONCATENATE("CALCULO_EDIF!","C",C134,":","E",D134)</f>
        <v>CALCULO_EDIF!C2725:E2749</v>
      </c>
      <c r="C134">
        <f t="shared" ref="C134" si="490">IF(E134=1,1,(E134-1)*25)</f>
        <v>2725</v>
      </c>
      <c r="D134">
        <f t="shared" ref="D134" si="491">IF(E134=1,24,C134+24)</f>
        <v>2749</v>
      </c>
      <c r="E134" s="38">
        <v>110</v>
      </c>
      <c r="F134" t="str">
        <f t="shared" ref="F134" si="492">CONCATENATE("CALCULO_EDIF!","C",C134,":","C",D134)</f>
        <v>CALCULO_EDIF!C2725:C2749</v>
      </c>
      <c r="H134" s="2"/>
      <c r="I134" s="2" t="s">
        <v>22</v>
      </c>
      <c r="J134" s="96" t="s">
        <v>389</v>
      </c>
      <c r="K134" s="2"/>
      <c r="L134" s="75"/>
      <c r="M134" s="4"/>
      <c r="N134" s="75">
        <v>0</v>
      </c>
      <c r="O134" s="78">
        <v>20</v>
      </c>
      <c r="P134" s="52">
        <f t="shared" ref="P134" si="493">IF(AND(ISBLANK(L134)*ISBLANK(N134)),"-",IF(AND(NOT(ISBLANK(L134))*NOT(ISBLANK(N134))),"Error",IF(ISBLANK(L134),N134,L134*O134)))</f>
        <v>0</v>
      </c>
      <c r="Q134" s="86" t="s">
        <v>252</v>
      </c>
      <c r="R134" s="33">
        <f t="shared" ref="R134" ca="1" si="494">IF(Q134="Otro",$B$1,VLOOKUP(Q134, INDIRECT(B134),2,FALSE))</f>
        <v>0</v>
      </c>
      <c r="S134" s="83">
        <v>0.4</v>
      </c>
      <c r="T134" s="33">
        <f t="shared" ref="T134" ca="1" si="495">IF(Q134="Otro",$B$1,VLOOKUP(Q134, INDIRECT(B134),3,FALSE))</f>
        <v>0</v>
      </c>
      <c r="U134" s="83">
        <v>0.4</v>
      </c>
      <c r="V134" s="61" t="str">
        <f t="shared" ref="V134" si="496">IF(S134+U134&gt;100%,"Error, suma &gt; 100%"," ")</f>
        <v xml:space="preserve"> </v>
      </c>
      <c r="W134" s="88" t="s">
        <v>271</v>
      </c>
      <c r="X134" s="61"/>
      <c r="Z134" s="92">
        <v>1</v>
      </c>
      <c r="AB134" s="7">
        <f t="shared" ref="AB134" ca="1" si="497">IF(R134="Valor:",P134*S134,P134*R134)</f>
        <v>0</v>
      </c>
      <c r="AC134" s="7">
        <f t="shared" ref="AC134" ca="1" si="498">IF(T134="Valor:",P134*U134,P134*T134)</f>
        <v>0</v>
      </c>
      <c r="AD134" s="7">
        <f t="shared" ref="AD134" ca="1" si="499">P134-AC134</f>
        <v>0</v>
      </c>
      <c r="AE134" s="7">
        <f t="shared" ref="AE134" si="500">P134*Z134</f>
        <v>0</v>
      </c>
      <c r="AF134" s="7">
        <f t="shared" ref="AF134" si="501">P134-AE134</f>
        <v>0</v>
      </c>
      <c r="AG134" s="68">
        <f t="shared" ref="AG134" ca="1" si="502">IF(AB134=AE134,AE134,IF(AB134&gt;AE134,AE134,AB134))</f>
        <v>0</v>
      </c>
      <c r="AH134" s="68">
        <f t="shared" ref="AH134" ca="1" si="503">IF(Z134=0,AE134,IF(AB134=AE134,AE134,IF(AB134&gt;AE134,AE134,IF((AB134/AE134+AN134/AE134)&gt;1,AB134,AO134))))</f>
        <v>0</v>
      </c>
      <c r="AJ134" s="124"/>
      <c r="AL134" s="51">
        <f t="shared" ref="AL134" si="504">AE134</f>
        <v>0</v>
      </c>
      <c r="AM134" s="69">
        <f t="shared" ref="AM134" ca="1" si="505">IF(T134="Valor:",U134*Z134,T134*Z134)</f>
        <v>0</v>
      </c>
      <c r="AN134" s="70">
        <f t="shared" ref="AN134" ca="1" si="506">P134*AM134</f>
        <v>0</v>
      </c>
      <c r="AO134" s="70">
        <f t="shared" ref="AO134" ca="1" si="507">AL134-AN134</f>
        <v>0</v>
      </c>
    </row>
    <row r="135" spans="2:41" x14ac:dyDescent="0.35">
      <c r="B135" t="str">
        <f t="shared" si="471"/>
        <v>CALCULO_EDIF!C2750:E2774</v>
      </c>
      <c r="C135">
        <f t="shared" si="472"/>
        <v>2750</v>
      </c>
      <c r="D135">
        <f t="shared" si="420"/>
        <v>2774</v>
      </c>
      <c r="E135" s="38">
        <v>111</v>
      </c>
      <c r="F135" t="str">
        <f t="shared" si="473"/>
        <v>CALCULO_EDIF!C2750:C2774</v>
      </c>
      <c r="H135" s="2"/>
      <c r="I135" s="2" t="s">
        <v>23</v>
      </c>
      <c r="J135" s="96" t="s">
        <v>389</v>
      </c>
      <c r="K135" s="2"/>
      <c r="L135" s="75"/>
      <c r="M135" s="4"/>
      <c r="N135" s="75">
        <v>0</v>
      </c>
      <c r="O135" s="78">
        <v>30</v>
      </c>
      <c r="P135" s="52">
        <f t="shared" si="474"/>
        <v>0</v>
      </c>
      <c r="Q135" s="86" t="s">
        <v>252</v>
      </c>
      <c r="R135" s="33">
        <f t="shared" ca="1" si="475"/>
        <v>0</v>
      </c>
      <c r="S135" s="83">
        <v>0.4</v>
      </c>
      <c r="T135" s="33">
        <f t="shared" ca="1" si="476"/>
        <v>0</v>
      </c>
      <c r="U135" s="83">
        <v>0.4</v>
      </c>
      <c r="V135" s="61" t="str">
        <f t="shared" si="477"/>
        <v xml:space="preserve"> </v>
      </c>
      <c r="W135" s="88" t="s">
        <v>271</v>
      </c>
      <c r="X135" s="61"/>
      <c r="Z135" s="92">
        <v>1</v>
      </c>
      <c r="AB135" s="7">
        <f t="shared" ca="1" si="478"/>
        <v>0</v>
      </c>
      <c r="AC135" s="7">
        <f t="shared" ca="1" si="479"/>
        <v>0</v>
      </c>
      <c r="AD135" s="7">
        <f t="shared" ca="1" si="480"/>
        <v>0</v>
      </c>
      <c r="AE135" s="7">
        <f t="shared" si="481"/>
        <v>0</v>
      </c>
      <c r="AF135" s="7">
        <f t="shared" si="482"/>
        <v>0</v>
      </c>
      <c r="AG135" s="68">
        <f t="shared" ca="1" si="488"/>
        <v>0</v>
      </c>
      <c r="AH135" s="68">
        <f t="shared" ca="1" si="484"/>
        <v>0</v>
      </c>
      <c r="AJ135" s="124"/>
      <c r="AL135" s="51">
        <f t="shared" si="485"/>
        <v>0</v>
      </c>
      <c r="AM135" s="69">
        <f t="shared" ca="1" si="486"/>
        <v>0</v>
      </c>
      <c r="AN135" s="70">
        <f t="shared" ca="1" si="487"/>
        <v>0</v>
      </c>
      <c r="AO135" s="70">
        <f t="shared" ca="1" si="400"/>
        <v>0</v>
      </c>
    </row>
    <row r="136" spans="2:41" x14ac:dyDescent="0.35">
      <c r="B136" t="str">
        <f t="shared" si="471"/>
        <v>CALCULO_EDIF!C2775:E2799</v>
      </c>
      <c r="C136">
        <f t="shared" si="472"/>
        <v>2775</v>
      </c>
      <c r="D136">
        <f t="shared" si="420"/>
        <v>2799</v>
      </c>
      <c r="E136" s="38">
        <v>112</v>
      </c>
      <c r="F136" t="str">
        <f t="shared" si="473"/>
        <v>CALCULO_EDIF!C2775:C2799</v>
      </c>
      <c r="H136" s="2"/>
      <c r="I136" s="2" t="s">
        <v>24</v>
      </c>
      <c r="J136" s="96" t="s">
        <v>389</v>
      </c>
      <c r="K136" s="2"/>
      <c r="L136" s="75"/>
      <c r="M136" s="4"/>
      <c r="N136" s="75">
        <v>0</v>
      </c>
      <c r="O136" s="78">
        <v>40</v>
      </c>
      <c r="P136" s="52">
        <f t="shared" si="474"/>
        <v>0</v>
      </c>
      <c r="Q136" s="86" t="s">
        <v>252</v>
      </c>
      <c r="R136" s="33">
        <f t="shared" ca="1" si="475"/>
        <v>0</v>
      </c>
      <c r="S136" s="83">
        <v>0.4</v>
      </c>
      <c r="T136" s="33">
        <f t="shared" ca="1" si="476"/>
        <v>0</v>
      </c>
      <c r="U136" s="83">
        <v>0.4</v>
      </c>
      <c r="V136" s="61" t="str">
        <f t="shared" si="477"/>
        <v xml:space="preserve"> </v>
      </c>
      <c r="W136" s="88" t="s">
        <v>271</v>
      </c>
      <c r="X136" s="61"/>
      <c r="Z136" s="92">
        <v>1</v>
      </c>
      <c r="AB136" s="7">
        <f t="shared" ca="1" si="478"/>
        <v>0</v>
      </c>
      <c r="AC136" s="7">
        <f t="shared" ca="1" si="479"/>
        <v>0</v>
      </c>
      <c r="AD136" s="7">
        <f t="shared" ca="1" si="480"/>
        <v>0</v>
      </c>
      <c r="AE136" s="7">
        <f t="shared" si="481"/>
        <v>0</v>
      </c>
      <c r="AF136" s="7">
        <f t="shared" si="482"/>
        <v>0</v>
      </c>
      <c r="AG136" s="68">
        <f t="shared" ca="1" si="488"/>
        <v>0</v>
      </c>
      <c r="AH136" s="68">
        <f t="shared" ca="1" si="484"/>
        <v>0</v>
      </c>
      <c r="AJ136" s="124"/>
      <c r="AL136" s="51">
        <f t="shared" si="485"/>
        <v>0</v>
      </c>
      <c r="AM136" s="69">
        <f t="shared" ca="1" si="486"/>
        <v>0</v>
      </c>
      <c r="AN136" s="70">
        <f t="shared" ca="1" si="487"/>
        <v>0</v>
      </c>
      <c r="AO136" s="70">
        <f t="shared" ca="1" si="400"/>
        <v>0</v>
      </c>
    </row>
    <row r="137" spans="2:41" x14ac:dyDescent="0.35">
      <c r="B137" t="str">
        <f t="shared" si="471"/>
        <v>CALCULO_EDIF!C2800:E2824</v>
      </c>
      <c r="C137">
        <f t="shared" si="472"/>
        <v>2800</v>
      </c>
      <c r="D137">
        <f t="shared" si="420"/>
        <v>2824</v>
      </c>
      <c r="E137" s="38">
        <v>113</v>
      </c>
      <c r="F137" t="str">
        <f t="shared" si="473"/>
        <v>CALCULO_EDIF!C2800:C2824</v>
      </c>
      <c r="H137" s="2"/>
      <c r="I137" s="2" t="s">
        <v>318</v>
      </c>
      <c r="J137" s="96" t="s">
        <v>389</v>
      </c>
      <c r="K137" s="2"/>
      <c r="L137" s="75"/>
      <c r="M137" s="4"/>
      <c r="N137" s="75">
        <v>0</v>
      </c>
      <c r="O137" s="78">
        <v>950</v>
      </c>
      <c r="P137" s="52">
        <f t="shared" si="474"/>
        <v>0</v>
      </c>
      <c r="Q137" s="86" t="s">
        <v>252</v>
      </c>
      <c r="R137" s="33">
        <f t="shared" ca="1" si="475"/>
        <v>0</v>
      </c>
      <c r="S137" s="83">
        <v>0.4</v>
      </c>
      <c r="T137" s="33">
        <f t="shared" ca="1" si="476"/>
        <v>0</v>
      </c>
      <c r="U137" s="83">
        <v>0.4</v>
      </c>
      <c r="V137" s="61" t="str">
        <f t="shared" si="477"/>
        <v xml:space="preserve"> </v>
      </c>
      <c r="W137" s="88" t="s">
        <v>271</v>
      </c>
      <c r="X137" s="61"/>
      <c r="Z137" s="92">
        <v>1</v>
      </c>
      <c r="AB137" s="7">
        <f t="shared" ca="1" si="478"/>
        <v>0</v>
      </c>
      <c r="AC137" s="7">
        <f t="shared" ca="1" si="479"/>
        <v>0</v>
      </c>
      <c r="AD137" s="7">
        <f t="shared" ca="1" si="480"/>
        <v>0</v>
      </c>
      <c r="AE137" s="7">
        <f t="shared" si="481"/>
        <v>0</v>
      </c>
      <c r="AF137" s="7">
        <f t="shared" si="482"/>
        <v>0</v>
      </c>
      <c r="AG137" s="68">
        <f t="shared" ca="1" si="488"/>
        <v>0</v>
      </c>
      <c r="AH137" s="68">
        <f t="shared" ca="1" si="484"/>
        <v>0</v>
      </c>
      <c r="AJ137" s="124"/>
      <c r="AL137" s="51">
        <f t="shared" si="485"/>
        <v>0</v>
      </c>
      <c r="AM137" s="69">
        <f t="shared" ca="1" si="486"/>
        <v>0</v>
      </c>
      <c r="AN137" s="70">
        <f t="shared" ca="1" si="487"/>
        <v>0</v>
      </c>
      <c r="AO137" s="70">
        <f t="shared" ca="1" si="400"/>
        <v>0</v>
      </c>
    </row>
    <row r="138" spans="2:41" x14ac:dyDescent="0.35">
      <c r="B138" t="str">
        <f t="shared" si="471"/>
        <v>CALCULO_EDIF!C2825:E2849</v>
      </c>
      <c r="C138">
        <f t="shared" si="472"/>
        <v>2825</v>
      </c>
      <c r="D138">
        <f t="shared" si="420"/>
        <v>2849</v>
      </c>
      <c r="E138" s="38">
        <v>114</v>
      </c>
      <c r="F138" t="str">
        <f t="shared" si="473"/>
        <v>CALCULO_EDIF!C2825:C2849</v>
      </c>
      <c r="H138" s="2"/>
      <c r="I138" s="2" t="s">
        <v>25</v>
      </c>
      <c r="J138" s="96" t="s">
        <v>389</v>
      </c>
      <c r="K138" s="2"/>
      <c r="L138" s="75"/>
      <c r="M138" s="4"/>
      <c r="N138" s="75">
        <v>0</v>
      </c>
      <c r="O138" s="78">
        <v>200</v>
      </c>
      <c r="P138" s="52">
        <f t="shared" si="474"/>
        <v>0</v>
      </c>
      <c r="Q138" s="86" t="s">
        <v>252</v>
      </c>
      <c r="R138" s="33">
        <f t="shared" ca="1" si="475"/>
        <v>0</v>
      </c>
      <c r="S138" s="83">
        <v>0.4</v>
      </c>
      <c r="T138" s="33">
        <f t="shared" ca="1" si="476"/>
        <v>0</v>
      </c>
      <c r="U138" s="83">
        <v>0.4</v>
      </c>
      <c r="V138" s="61" t="str">
        <f t="shared" si="477"/>
        <v xml:space="preserve"> </v>
      </c>
      <c r="W138" s="88" t="s">
        <v>271</v>
      </c>
      <c r="X138" s="61"/>
      <c r="Z138" s="92">
        <v>1</v>
      </c>
      <c r="AB138" s="7">
        <f t="shared" ca="1" si="478"/>
        <v>0</v>
      </c>
      <c r="AC138" s="7">
        <f t="shared" ca="1" si="479"/>
        <v>0</v>
      </c>
      <c r="AD138" s="7">
        <f t="shared" ca="1" si="480"/>
        <v>0</v>
      </c>
      <c r="AE138" s="7">
        <f t="shared" si="481"/>
        <v>0</v>
      </c>
      <c r="AF138" s="7">
        <f t="shared" si="482"/>
        <v>0</v>
      </c>
      <c r="AG138" s="68">
        <f t="shared" ca="1" si="488"/>
        <v>0</v>
      </c>
      <c r="AH138" s="68">
        <f t="shared" ca="1" si="484"/>
        <v>0</v>
      </c>
      <c r="AJ138" s="124"/>
      <c r="AL138" s="51">
        <f t="shared" si="485"/>
        <v>0</v>
      </c>
      <c r="AM138" s="69">
        <f t="shared" ca="1" si="486"/>
        <v>0</v>
      </c>
      <c r="AN138" s="70">
        <f t="shared" ca="1" si="487"/>
        <v>0</v>
      </c>
      <c r="AO138" s="70">
        <f t="shared" ca="1" si="400"/>
        <v>0</v>
      </c>
    </row>
    <row r="139" spans="2:41" x14ac:dyDescent="0.35">
      <c r="B139" t="str">
        <f t="shared" si="471"/>
        <v>CALCULO_EDIF!C2850:E2874</v>
      </c>
      <c r="C139">
        <f t="shared" si="472"/>
        <v>2850</v>
      </c>
      <c r="D139">
        <f t="shared" si="420"/>
        <v>2874</v>
      </c>
      <c r="E139" s="38">
        <v>115</v>
      </c>
      <c r="F139" t="str">
        <f t="shared" si="473"/>
        <v>CALCULO_EDIF!C2850:C2874</v>
      </c>
      <c r="H139" s="2"/>
      <c r="I139" s="2" t="s">
        <v>290</v>
      </c>
      <c r="J139" s="96" t="s">
        <v>389</v>
      </c>
      <c r="K139" s="2"/>
      <c r="L139" s="75"/>
      <c r="M139" s="4"/>
      <c r="N139" s="75">
        <v>0</v>
      </c>
      <c r="O139" s="78">
        <v>70</v>
      </c>
      <c r="P139" s="52">
        <f t="shared" si="474"/>
        <v>0</v>
      </c>
      <c r="Q139" s="86" t="s">
        <v>252</v>
      </c>
      <c r="R139" s="33">
        <f t="shared" ca="1" si="475"/>
        <v>0</v>
      </c>
      <c r="S139" s="83">
        <v>0.4</v>
      </c>
      <c r="T139" s="33">
        <f t="shared" ca="1" si="476"/>
        <v>0</v>
      </c>
      <c r="U139" s="83">
        <v>0.4</v>
      </c>
      <c r="V139" s="61" t="str">
        <f t="shared" si="477"/>
        <v xml:space="preserve"> </v>
      </c>
      <c r="W139" s="88" t="s">
        <v>271</v>
      </c>
      <c r="X139" s="61"/>
      <c r="Z139" s="92">
        <v>1</v>
      </c>
      <c r="AB139" s="7">
        <f t="shared" ca="1" si="478"/>
        <v>0</v>
      </c>
      <c r="AC139" s="7">
        <f t="shared" ca="1" si="479"/>
        <v>0</v>
      </c>
      <c r="AD139" s="7">
        <f t="shared" ca="1" si="480"/>
        <v>0</v>
      </c>
      <c r="AE139" s="7">
        <f t="shared" si="481"/>
        <v>0</v>
      </c>
      <c r="AF139" s="7">
        <f t="shared" si="482"/>
        <v>0</v>
      </c>
      <c r="AG139" s="68">
        <f t="shared" ca="1" si="488"/>
        <v>0</v>
      </c>
      <c r="AH139" s="68">
        <f t="shared" ca="1" si="484"/>
        <v>0</v>
      </c>
      <c r="AJ139" s="124"/>
      <c r="AL139" s="51">
        <f t="shared" si="485"/>
        <v>0</v>
      </c>
      <c r="AM139" s="69">
        <f t="shared" ca="1" si="486"/>
        <v>0</v>
      </c>
      <c r="AN139" s="70">
        <f t="shared" ca="1" si="487"/>
        <v>0</v>
      </c>
      <c r="AO139" s="70">
        <f t="shared" ca="1" si="400"/>
        <v>0</v>
      </c>
    </row>
    <row r="140" spans="2:41" x14ac:dyDescent="0.35">
      <c r="B140" t="str">
        <f t="shared" si="471"/>
        <v>CALCULO_EDIF!C2875:E2899</v>
      </c>
      <c r="C140">
        <f t="shared" si="472"/>
        <v>2875</v>
      </c>
      <c r="D140">
        <f t="shared" si="420"/>
        <v>2899</v>
      </c>
      <c r="E140" s="38">
        <v>116</v>
      </c>
      <c r="F140" t="str">
        <f t="shared" si="473"/>
        <v>CALCULO_EDIF!C2875:C2899</v>
      </c>
      <c r="H140" s="2"/>
      <c r="I140" s="2" t="s">
        <v>26</v>
      </c>
      <c r="J140" s="96" t="s">
        <v>389</v>
      </c>
      <c r="K140" s="2"/>
      <c r="L140" s="75"/>
      <c r="M140" s="4"/>
      <c r="N140" s="75">
        <v>0</v>
      </c>
      <c r="O140" s="78">
        <v>45</v>
      </c>
      <c r="P140" s="52">
        <f t="shared" si="474"/>
        <v>0</v>
      </c>
      <c r="Q140" s="86" t="s">
        <v>252</v>
      </c>
      <c r="R140" s="33">
        <f t="shared" ca="1" si="475"/>
        <v>0</v>
      </c>
      <c r="S140" s="83">
        <v>0.4</v>
      </c>
      <c r="T140" s="33">
        <f t="shared" ca="1" si="476"/>
        <v>0</v>
      </c>
      <c r="U140" s="83">
        <v>0.4</v>
      </c>
      <c r="V140" s="61" t="str">
        <f t="shared" si="477"/>
        <v xml:space="preserve"> </v>
      </c>
      <c r="W140" s="88" t="s">
        <v>271</v>
      </c>
      <c r="X140" s="61"/>
      <c r="Z140" s="92">
        <v>1</v>
      </c>
      <c r="AB140" s="7">
        <f t="shared" ca="1" si="478"/>
        <v>0</v>
      </c>
      <c r="AC140" s="7">
        <f t="shared" ca="1" si="479"/>
        <v>0</v>
      </c>
      <c r="AD140" s="7">
        <f t="shared" ca="1" si="480"/>
        <v>0</v>
      </c>
      <c r="AE140" s="7">
        <f t="shared" si="481"/>
        <v>0</v>
      </c>
      <c r="AF140" s="7">
        <f t="shared" si="482"/>
        <v>0</v>
      </c>
      <c r="AG140" s="68">
        <f t="shared" ca="1" si="488"/>
        <v>0</v>
      </c>
      <c r="AH140" s="68">
        <f t="shared" ca="1" si="484"/>
        <v>0</v>
      </c>
      <c r="AJ140" s="124"/>
      <c r="AL140" s="51">
        <f t="shared" si="485"/>
        <v>0</v>
      </c>
      <c r="AM140" s="69">
        <f t="shared" ca="1" si="486"/>
        <v>0</v>
      </c>
      <c r="AN140" s="70">
        <f t="shared" ca="1" si="487"/>
        <v>0</v>
      </c>
      <c r="AO140" s="70">
        <f t="shared" ca="1" si="400"/>
        <v>0</v>
      </c>
    </row>
    <row r="141" spans="2:41" x14ac:dyDescent="0.35">
      <c r="B141" t="str">
        <f t="shared" si="471"/>
        <v>CALCULO_EDIF!C2900:E2924</v>
      </c>
      <c r="C141">
        <f t="shared" si="472"/>
        <v>2900</v>
      </c>
      <c r="D141">
        <f t="shared" si="420"/>
        <v>2924</v>
      </c>
      <c r="E141" s="38">
        <v>117</v>
      </c>
      <c r="F141" t="str">
        <f t="shared" si="473"/>
        <v>CALCULO_EDIF!C2900:C2924</v>
      </c>
      <c r="H141" s="2"/>
      <c r="I141" s="2" t="s">
        <v>28</v>
      </c>
      <c r="J141" s="96" t="s">
        <v>389</v>
      </c>
      <c r="K141" s="2"/>
      <c r="L141" s="75"/>
      <c r="M141" s="4"/>
      <c r="N141" s="75">
        <v>0</v>
      </c>
      <c r="O141" s="78">
        <v>150</v>
      </c>
      <c r="P141" s="52">
        <f t="shared" si="474"/>
        <v>0</v>
      </c>
      <c r="Q141" s="86" t="s">
        <v>252</v>
      </c>
      <c r="R141" s="33">
        <f t="shared" ca="1" si="475"/>
        <v>0</v>
      </c>
      <c r="S141" s="83">
        <v>0.4</v>
      </c>
      <c r="T141" s="33">
        <f t="shared" ca="1" si="476"/>
        <v>0</v>
      </c>
      <c r="U141" s="83">
        <v>0.4</v>
      </c>
      <c r="V141" s="61" t="str">
        <f t="shared" si="477"/>
        <v xml:space="preserve"> </v>
      </c>
      <c r="W141" s="88" t="s">
        <v>271</v>
      </c>
      <c r="X141" s="61"/>
      <c r="Z141" s="92">
        <v>1</v>
      </c>
      <c r="AB141" s="7">
        <f t="shared" ca="1" si="478"/>
        <v>0</v>
      </c>
      <c r="AC141" s="7">
        <f t="shared" ca="1" si="479"/>
        <v>0</v>
      </c>
      <c r="AD141" s="7">
        <f t="shared" ca="1" si="480"/>
        <v>0</v>
      </c>
      <c r="AE141" s="7">
        <f t="shared" si="481"/>
        <v>0</v>
      </c>
      <c r="AF141" s="7">
        <f t="shared" si="482"/>
        <v>0</v>
      </c>
      <c r="AG141" s="68">
        <f t="shared" ca="1" si="488"/>
        <v>0</v>
      </c>
      <c r="AH141" s="68">
        <f t="shared" ca="1" si="484"/>
        <v>0</v>
      </c>
      <c r="AJ141" s="124"/>
      <c r="AL141" s="51">
        <f t="shared" si="485"/>
        <v>0</v>
      </c>
      <c r="AM141" s="69">
        <f t="shared" ca="1" si="486"/>
        <v>0</v>
      </c>
      <c r="AN141" s="70">
        <f t="shared" ca="1" si="487"/>
        <v>0</v>
      </c>
      <c r="AO141" s="70">
        <f t="shared" ca="1" si="400"/>
        <v>0</v>
      </c>
    </row>
    <row r="142" spans="2:41" x14ac:dyDescent="0.35">
      <c r="B142" t="str">
        <f t="shared" ref="B142:B147" si="508">CONCATENATE("CALCULO_EDIF!","C",C142,":","E",D142)</f>
        <v>CALCULO_EDIF!C2925:E2949</v>
      </c>
      <c r="C142">
        <f t="shared" ref="C142:C147" si="509">IF(E142=1,1,(E142-1)*25)</f>
        <v>2925</v>
      </c>
      <c r="D142">
        <f t="shared" ref="D142:D147" si="510">IF(E142=1,24,C142+24)</f>
        <v>2949</v>
      </c>
      <c r="E142" s="38">
        <v>118</v>
      </c>
      <c r="F142" t="str">
        <f t="shared" ref="F142:F147" si="511">CONCATENATE("CALCULO_EDIF!","C",C142,":","C",D142)</f>
        <v>CALCULO_EDIF!C2925:C2949</v>
      </c>
      <c r="H142" s="2"/>
      <c r="I142" s="2" t="s">
        <v>381</v>
      </c>
      <c r="J142" s="96" t="s">
        <v>389</v>
      </c>
      <c r="K142" s="2"/>
      <c r="L142" s="75"/>
      <c r="M142" s="4"/>
      <c r="N142" s="75">
        <v>0</v>
      </c>
      <c r="O142" s="78">
        <v>1000</v>
      </c>
      <c r="P142" s="52">
        <f t="shared" ref="P142:P147" si="512">IF(AND(ISBLANK(L142)*ISBLANK(N142)),"-",IF(AND(NOT(ISBLANK(L142))*NOT(ISBLANK(N142))),"Error",IF(ISBLANK(L142),N142,L142*O142)))</f>
        <v>0</v>
      </c>
      <c r="Q142" s="86" t="s">
        <v>252</v>
      </c>
      <c r="R142" s="33">
        <f t="shared" ref="R142:R147" ca="1" si="513">IF(Q142="Otro",$B$1,VLOOKUP(Q142, INDIRECT(B142),2,FALSE))</f>
        <v>0</v>
      </c>
      <c r="S142" s="83">
        <v>0.4</v>
      </c>
      <c r="T142" s="33">
        <f t="shared" ref="T142:T147" ca="1" si="514">IF(Q142="Otro",$B$1,VLOOKUP(Q142, INDIRECT(B142),3,FALSE))</f>
        <v>0</v>
      </c>
      <c r="U142" s="83">
        <v>0.4</v>
      </c>
      <c r="V142" s="61" t="str">
        <f t="shared" ref="V142:V147" si="515">IF(S142+U142&gt;100%,"Error, suma &gt; 100%"," ")</f>
        <v xml:space="preserve"> </v>
      </c>
      <c r="W142" s="88" t="s">
        <v>271</v>
      </c>
      <c r="X142" s="61"/>
      <c r="Z142" s="92">
        <v>1</v>
      </c>
      <c r="AB142" s="7">
        <f t="shared" ref="AB142:AB147" ca="1" si="516">IF(R142="Valor:",P142*S142,P142*R142)</f>
        <v>0</v>
      </c>
      <c r="AC142" s="7">
        <f t="shared" ref="AC142:AC147" ca="1" si="517">IF(T142="Valor:",P142*U142,P142*T142)</f>
        <v>0</v>
      </c>
      <c r="AD142" s="7">
        <f t="shared" ref="AD142:AD147" ca="1" si="518">P142-AC142</f>
        <v>0</v>
      </c>
      <c r="AE142" s="7">
        <f t="shared" ref="AE142:AE147" si="519">P142*Z142</f>
        <v>0</v>
      </c>
      <c r="AF142" s="7">
        <f t="shared" ref="AF142:AF147" si="520">P142-AE142</f>
        <v>0</v>
      </c>
      <c r="AG142" s="68">
        <f t="shared" ref="AG142:AG147" ca="1" si="521">IF(AB142=AE142,AE142,IF(AB142&gt;AE142,AE142,AB142))</f>
        <v>0</v>
      </c>
      <c r="AH142" s="68">
        <f t="shared" ref="AH142:AH147" ca="1" si="522">IF(Z142=0,AE142,IF(AB142=AE142,AE142,IF(AB142&gt;AE142,AE142,IF((AB142/AE142+AN142/AE142)&gt;1,AB142,AO142))))</f>
        <v>0</v>
      </c>
      <c r="AJ142" s="124"/>
      <c r="AL142" s="51">
        <f t="shared" ref="AL142:AL147" si="523">AE142</f>
        <v>0</v>
      </c>
      <c r="AM142" s="69">
        <f t="shared" ref="AM142:AM147" ca="1" si="524">IF(T142="Valor:",U142*Z142,T142*Z142)</f>
        <v>0</v>
      </c>
      <c r="AN142" s="70">
        <f t="shared" ref="AN142:AN147" ca="1" si="525">P142*AM142</f>
        <v>0</v>
      </c>
      <c r="AO142" s="70">
        <f t="shared" ref="AO142:AO147" ca="1" si="526">AL142-AN142</f>
        <v>0</v>
      </c>
    </row>
    <row r="143" spans="2:41" x14ac:dyDescent="0.35">
      <c r="B143" t="str">
        <f t="shared" si="508"/>
        <v>CALCULO_EDIF!C2950:E2974</v>
      </c>
      <c r="C143">
        <f t="shared" si="509"/>
        <v>2950</v>
      </c>
      <c r="D143">
        <f t="shared" si="510"/>
        <v>2974</v>
      </c>
      <c r="E143" s="38">
        <v>119</v>
      </c>
      <c r="F143" t="str">
        <f t="shared" si="511"/>
        <v>CALCULO_EDIF!C2950:C2974</v>
      </c>
      <c r="H143" s="2"/>
      <c r="I143" s="2" t="s">
        <v>382</v>
      </c>
      <c r="J143" s="96" t="s">
        <v>389</v>
      </c>
      <c r="K143" s="2"/>
      <c r="L143" s="75"/>
      <c r="M143" s="4"/>
      <c r="N143" s="75">
        <v>0</v>
      </c>
      <c r="O143" s="78">
        <v>1000</v>
      </c>
      <c r="P143" s="52">
        <f t="shared" si="512"/>
        <v>0</v>
      </c>
      <c r="Q143" s="86" t="s">
        <v>252</v>
      </c>
      <c r="R143" s="33">
        <f t="shared" ca="1" si="513"/>
        <v>0</v>
      </c>
      <c r="S143" s="83">
        <v>0.4</v>
      </c>
      <c r="T143" s="33">
        <f t="shared" ca="1" si="514"/>
        <v>0</v>
      </c>
      <c r="U143" s="83">
        <v>0.4</v>
      </c>
      <c r="V143" s="61" t="str">
        <f t="shared" si="515"/>
        <v xml:space="preserve"> </v>
      </c>
      <c r="W143" s="88" t="s">
        <v>271</v>
      </c>
      <c r="X143" s="61"/>
      <c r="Z143" s="92">
        <v>1</v>
      </c>
      <c r="AB143" s="7">
        <f t="shared" ca="1" si="516"/>
        <v>0</v>
      </c>
      <c r="AC143" s="7">
        <f t="shared" ca="1" si="517"/>
        <v>0</v>
      </c>
      <c r="AD143" s="7">
        <f t="shared" ca="1" si="518"/>
        <v>0</v>
      </c>
      <c r="AE143" s="7">
        <f t="shared" si="519"/>
        <v>0</v>
      </c>
      <c r="AF143" s="7">
        <f t="shared" si="520"/>
        <v>0</v>
      </c>
      <c r="AG143" s="68">
        <f t="shared" ca="1" si="521"/>
        <v>0</v>
      </c>
      <c r="AH143" s="68">
        <f t="shared" ca="1" si="522"/>
        <v>0</v>
      </c>
      <c r="AJ143" s="124"/>
      <c r="AL143" s="51">
        <f t="shared" si="523"/>
        <v>0</v>
      </c>
      <c r="AM143" s="69">
        <f t="shared" ca="1" si="524"/>
        <v>0</v>
      </c>
      <c r="AN143" s="70">
        <f t="shared" ca="1" si="525"/>
        <v>0</v>
      </c>
      <c r="AO143" s="70">
        <f t="shared" ca="1" si="526"/>
        <v>0</v>
      </c>
    </row>
    <row r="144" spans="2:41" x14ac:dyDescent="0.35">
      <c r="B144" t="str">
        <f t="shared" si="508"/>
        <v>CALCULO_EDIF!C2975:E2999</v>
      </c>
      <c r="C144">
        <f t="shared" si="509"/>
        <v>2975</v>
      </c>
      <c r="D144">
        <f t="shared" si="510"/>
        <v>2999</v>
      </c>
      <c r="E144" s="38">
        <v>120</v>
      </c>
      <c r="F144" t="str">
        <f t="shared" si="511"/>
        <v>CALCULO_EDIF!C2975:C2999</v>
      </c>
      <c r="H144" s="2"/>
      <c r="I144" s="2" t="s">
        <v>383</v>
      </c>
      <c r="J144" s="96" t="s">
        <v>389</v>
      </c>
      <c r="K144" s="2"/>
      <c r="L144" s="75"/>
      <c r="M144" s="4"/>
      <c r="N144" s="75">
        <v>0</v>
      </c>
      <c r="O144" s="78">
        <v>1000</v>
      </c>
      <c r="P144" s="52">
        <f t="shared" si="512"/>
        <v>0</v>
      </c>
      <c r="Q144" s="86" t="s">
        <v>252</v>
      </c>
      <c r="R144" s="33">
        <f t="shared" ca="1" si="513"/>
        <v>0</v>
      </c>
      <c r="S144" s="83">
        <v>0.4</v>
      </c>
      <c r="T144" s="33">
        <f t="shared" ca="1" si="514"/>
        <v>0</v>
      </c>
      <c r="U144" s="83">
        <v>0.4</v>
      </c>
      <c r="V144" s="61" t="str">
        <f t="shared" si="515"/>
        <v xml:space="preserve"> </v>
      </c>
      <c r="W144" s="88" t="s">
        <v>271</v>
      </c>
      <c r="X144" s="61"/>
      <c r="Z144" s="92">
        <v>1</v>
      </c>
      <c r="AB144" s="7">
        <f t="shared" ca="1" si="516"/>
        <v>0</v>
      </c>
      <c r="AC144" s="7">
        <f t="shared" ca="1" si="517"/>
        <v>0</v>
      </c>
      <c r="AD144" s="7">
        <f t="shared" ca="1" si="518"/>
        <v>0</v>
      </c>
      <c r="AE144" s="7">
        <f t="shared" si="519"/>
        <v>0</v>
      </c>
      <c r="AF144" s="7">
        <f t="shared" si="520"/>
        <v>0</v>
      </c>
      <c r="AG144" s="68">
        <f t="shared" ca="1" si="521"/>
        <v>0</v>
      </c>
      <c r="AH144" s="68">
        <f t="shared" ca="1" si="522"/>
        <v>0</v>
      </c>
      <c r="AJ144" s="124"/>
      <c r="AL144" s="51">
        <f t="shared" si="523"/>
        <v>0</v>
      </c>
      <c r="AM144" s="69">
        <f t="shared" ca="1" si="524"/>
        <v>0</v>
      </c>
      <c r="AN144" s="70">
        <f t="shared" ca="1" si="525"/>
        <v>0</v>
      </c>
      <c r="AO144" s="70">
        <f t="shared" ca="1" si="526"/>
        <v>0</v>
      </c>
    </row>
    <row r="145" spans="2:41" x14ac:dyDescent="0.35">
      <c r="B145" t="str">
        <f t="shared" si="508"/>
        <v>CALCULO_EDIF!C3000:E3024</v>
      </c>
      <c r="C145">
        <f t="shared" si="509"/>
        <v>3000</v>
      </c>
      <c r="D145">
        <f t="shared" si="510"/>
        <v>3024</v>
      </c>
      <c r="E145" s="38">
        <v>121</v>
      </c>
      <c r="F145" t="str">
        <f t="shared" si="511"/>
        <v>CALCULO_EDIF!C3000:C3024</v>
      </c>
      <c r="H145" s="2"/>
      <c r="I145" s="2" t="s">
        <v>384</v>
      </c>
      <c r="J145" s="96" t="s">
        <v>389</v>
      </c>
      <c r="K145" s="2"/>
      <c r="L145" s="75"/>
      <c r="M145" s="4"/>
      <c r="N145" s="75">
        <v>0</v>
      </c>
      <c r="O145" s="78">
        <v>1000</v>
      </c>
      <c r="P145" s="52">
        <f t="shared" si="512"/>
        <v>0</v>
      </c>
      <c r="Q145" s="86" t="s">
        <v>252</v>
      </c>
      <c r="R145" s="33">
        <f t="shared" ca="1" si="513"/>
        <v>0</v>
      </c>
      <c r="S145" s="83">
        <v>0.4</v>
      </c>
      <c r="T145" s="33">
        <f t="shared" ca="1" si="514"/>
        <v>0</v>
      </c>
      <c r="U145" s="83">
        <v>0.4</v>
      </c>
      <c r="V145" s="61" t="str">
        <f t="shared" si="515"/>
        <v xml:space="preserve"> </v>
      </c>
      <c r="W145" s="88" t="s">
        <v>271</v>
      </c>
      <c r="X145" s="61"/>
      <c r="Z145" s="92">
        <v>1</v>
      </c>
      <c r="AB145" s="7">
        <f t="shared" ca="1" si="516"/>
        <v>0</v>
      </c>
      <c r="AC145" s="7">
        <f t="shared" ca="1" si="517"/>
        <v>0</v>
      </c>
      <c r="AD145" s="7">
        <f t="shared" ca="1" si="518"/>
        <v>0</v>
      </c>
      <c r="AE145" s="7">
        <f t="shared" si="519"/>
        <v>0</v>
      </c>
      <c r="AF145" s="7">
        <f t="shared" si="520"/>
        <v>0</v>
      </c>
      <c r="AG145" s="68">
        <f t="shared" ca="1" si="521"/>
        <v>0</v>
      </c>
      <c r="AH145" s="68">
        <f t="shared" ca="1" si="522"/>
        <v>0</v>
      </c>
      <c r="AJ145" s="124"/>
      <c r="AL145" s="51">
        <f t="shared" si="523"/>
        <v>0</v>
      </c>
      <c r="AM145" s="69">
        <f t="shared" ca="1" si="524"/>
        <v>0</v>
      </c>
      <c r="AN145" s="70">
        <f t="shared" ca="1" si="525"/>
        <v>0</v>
      </c>
      <c r="AO145" s="70">
        <f t="shared" ca="1" si="526"/>
        <v>0</v>
      </c>
    </row>
    <row r="146" spans="2:41" x14ac:dyDescent="0.35">
      <c r="B146" t="str">
        <f t="shared" si="508"/>
        <v>CALCULO_EDIF!C3025:E3049</v>
      </c>
      <c r="C146">
        <f t="shared" si="509"/>
        <v>3025</v>
      </c>
      <c r="D146">
        <f t="shared" si="510"/>
        <v>3049</v>
      </c>
      <c r="E146" s="38">
        <v>122</v>
      </c>
      <c r="F146" t="str">
        <f t="shared" si="511"/>
        <v>CALCULO_EDIF!C3025:C3049</v>
      </c>
      <c r="H146" s="2"/>
      <c r="I146" s="2" t="s">
        <v>385</v>
      </c>
      <c r="J146" s="96" t="s">
        <v>389</v>
      </c>
      <c r="K146" s="2"/>
      <c r="L146" s="75"/>
      <c r="M146" s="4"/>
      <c r="N146" s="75">
        <v>0</v>
      </c>
      <c r="O146" s="78">
        <v>1000</v>
      </c>
      <c r="P146" s="52">
        <f t="shared" si="512"/>
        <v>0</v>
      </c>
      <c r="Q146" s="86" t="s">
        <v>252</v>
      </c>
      <c r="R146" s="33">
        <f t="shared" ca="1" si="513"/>
        <v>0</v>
      </c>
      <c r="S146" s="83">
        <v>0.4</v>
      </c>
      <c r="T146" s="33">
        <f t="shared" ca="1" si="514"/>
        <v>0</v>
      </c>
      <c r="U146" s="83">
        <v>0.4</v>
      </c>
      <c r="V146" s="61" t="str">
        <f t="shared" si="515"/>
        <v xml:space="preserve"> </v>
      </c>
      <c r="W146" s="88" t="s">
        <v>271</v>
      </c>
      <c r="X146" s="61"/>
      <c r="Z146" s="92">
        <v>1</v>
      </c>
      <c r="AB146" s="7">
        <f t="shared" ca="1" si="516"/>
        <v>0</v>
      </c>
      <c r="AC146" s="7">
        <f t="shared" ca="1" si="517"/>
        <v>0</v>
      </c>
      <c r="AD146" s="7">
        <f t="shared" ca="1" si="518"/>
        <v>0</v>
      </c>
      <c r="AE146" s="7">
        <f t="shared" si="519"/>
        <v>0</v>
      </c>
      <c r="AF146" s="7">
        <f t="shared" si="520"/>
        <v>0</v>
      </c>
      <c r="AG146" s="68">
        <f t="shared" ca="1" si="521"/>
        <v>0</v>
      </c>
      <c r="AH146" s="68">
        <f t="shared" ca="1" si="522"/>
        <v>0</v>
      </c>
      <c r="AJ146" s="124"/>
      <c r="AL146" s="51">
        <f t="shared" si="523"/>
        <v>0</v>
      </c>
      <c r="AM146" s="69">
        <f t="shared" ca="1" si="524"/>
        <v>0</v>
      </c>
      <c r="AN146" s="70">
        <f t="shared" ca="1" si="525"/>
        <v>0</v>
      </c>
      <c r="AO146" s="70">
        <f t="shared" ca="1" si="526"/>
        <v>0</v>
      </c>
    </row>
    <row r="147" spans="2:41" x14ac:dyDescent="0.35">
      <c r="B147" t="str">
        <f t="shared" si="508"/>
        <v>CALCULO_EDIF!C3050:E3074</v>
      </c>
      <c r="C147">
        <f t="shared" si="509"/>
        <v>3050</v>
      </c>
      <c r="D147">
        <f t="shared" si="510"/>
        <v>3074</v>
      </c>
      <c r="E147" s="38">
        <v>123</v>
      </c>
      <c r="F147" t="str">
        <f t="shared" si="511"/>
        <v>CALCULO_EDIF!C3050:C3074</v>
      </c>
      <c r="H147" s="2"/>
      <c r="I147" s="2" t="s">
        <v>386</v>
      </c>
      <c r="J147" s="96" t="s">
        <v>389</v>
      </c>
      <c r="K147" s="2"/>
      <c r="L147" s="75"/>
      <c r="M147" s="4"/>
      <c r="N147" s="75">
        <v>0</v>
      </c>
      <c r="O147" s="78">
        <v>1000</v>
      </c>
      <c r="P147" s="52">
        <f t="shared" si="512"/>
        <v>0</v>
      </c>
      <c r="Q147" s="86" t="s">
        <v>252</v>
      </c>
      <c r="R147" s="33">
        <f t="shared" ca="1" si="513"/>
        <v>0</v>
      </c>
      <c r="S147" s="83">
        <v>0.4</v>
      </c>
      <c r="T147" s="33">
        <f t="shared" ca="1" si="514"/>
        <v>0</v>
      </c>
      <c r="U147" s="83">
        <v>0.4</v>
      </c>
      <c r="V147" s="61" t="str">
        <f t="shared" si="515"/>
        <v xml:space="preserve"> </v>
      </c>
      <c r="W147" s="88" t="s">
        <v>271</v>
      </c>
      <c r="X147" s="61"/>
      <c r="Z147" s="92">
        <v>1</v>
      </c>
      <c r="AB147" s="7">
        <f t="shared" ca="1" si="516"/>
        <v>0</v>
      </c>
      <c r="AC147" s="7">
        <f t="shared" ca="1" si="517"/>
        <v>0</v>
      </c>
      <c r="AD147" s="7">
        <f t="shared" ca="1" si="518"/>
        <v>0</v>
      </c>
      <c r="AE147" s="7">
        <f t="shared" si="519"/>
        <v>0</v>
      </c>
      <c r="AF147" s="7">
        <f t="shared" si="520"/>
        <v>0</v>
      </c>
      <c r="AG147" s="68">
        <f t="shared" ca="1" si="521"/>
        <v>0</v>
      </c>
      <c r="AH147" s="68">
        <f t="shared" ca="1" si="522"/>
        <v>0</v>
      </c>
      <c r="AJ147" s="124"/>
      <c r="AL147" s="51">
        <f t="shared" si="523"/>
        <v>0</v>
      </c>
      <c r="AM147" s="69">
        <f t="shared" ca="1" si="524"/>
        <v>0</v>
      </c>
      <c r="AN147" s="70">
        <f t="shared" ca="1" si="525"/>
        <v>0</v>
      </c>
      <c r="AO147" s="70">
        <f t="shared" ca="1" si="526"/>
        <v>0</v>
      </c>
    </row>
    <row r="148" spans="2:41" x14ac:dyDescent="0.35">
      <c r="B148" t="str">
        <f t="shared" si="471"/>
        <v>CALCULO_EDIF!C3075:E3099</v>
      </c>
      <c r="C148">
        <f t="shared" si="472"/>
        <v>3075</v>
      </c>
      <c r="D148">
        <f t="shared" si="420"/>
        <v>3099</v>
      </c>
      <c r="E148" s="38">
        <v>124</v>
      </c>
      <c r="F148" t="str">
        <f t="shared" si="473"/>
        <v>CALCULO_EDIF!C3075:C3099</v>
      </c>
      <c r="H148" s="2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78">
        <v>1000</v>
      </c>
      <c r="P148" s="52">
        <f t="shared" si="474"/>
        <v>0</v>
      </c>
      <c r="Q148" s="86" t="s">
        <v>252</v>
      </c>
      <c r="R148" s="33">
        <f t="shared" ca="1" si="475"/>
        <v>0</v>
      </c>
      <c r="S148" s="83">
        <v>0.4</v>
      </c>
      <c r="T148" s="33">
        <f t="shared" ca="1" si="476"/>
        <v>0</v>
      </c>
      <c r="U148" s="83">
        <v>0.4</v>
      </c>
      <c r="V148" s="61" t="str">
        <f t="shared" si="477"/>
        <v xml:space="preserve"> </v>
      </c>
      <c r="W148" s="88" t="s">
        <v>271</v>
      </c>
      <c r="X148" s="61"/>
      <c r="Z148" s="92">
        <v>1</v>
      </c>
      <c r="AB148" s="7">
        <f t="shared" ca="1" si="478"/>
        <v>0</v>
      </c>
      <c r="AC148" s="7">
        <f t="shared" ca="1" si="479"/>
        <v>0</v>
      </c>
      <c r="AD148" s="7">
        <f t="shared" ca="1" si="480"/>
        <v>0</v>
      </c>
      <c r="AE148" s="7">
        <f t="shared" si="481"/>
        <v>0</v>
      </c>
      <c r="AF148" s="7">
        <f t="shared" si="482"/>
        <v>0</v>
      </c>
      <c r="AG148" s="68">
        <f t="shared" ca="1" si="488"/>
        <v>0</v>
      </c>
      <c r="AH148" s="68">
        <f t="shared" ca="1" si="484"/>
        <v>0</v>
      </c>
      <c r="AJ148" s="124"/>
      <c r="AL148" s="51">
        <f t="shared" si="485"/>
        <v>0</v>
      </c>
      <c r="AM148" s="69">
        <f t="shared" ca="1" si="486"/>
        <v>0</v>
      </c>
      <c r="AN148" s="70">
        <f t="shared" ca="1" si="487"/>
        <v>0</v>
      </c>
      <c r="AO148" s="70">
        <f t="shared" ca="1" si="400"/>
        <v>0</v>
      </c>
    </row>
    <row r="149" spans="2:41" s="23" customFormat="1" ht="5.25" customHeight="1" x14ac:dyDescent="0.35">
      <c r="B149"/>
      <c r="C149"/>
      <c r="D149"/>
      <c r="E149" s="38"/>
      <c r="F149"/>
      <c r="G149"/>
      <c r="N149" s="76"/>
      <c r="O149" s="81"/>
      <c r="P149" s="45"/>
      <c r="Q149" s="76"/>
      <c r="S149" s="76"/>
      <c r="U149" s="76"/>
      <c r="V149" s="66"/>
      <c r="W149" s="90"/>
      <c r="X149" s="66"/>
      <c r="Z149" s="76"/>
    </row>
    <row r="150" spans="2:41" x14ac:dyDescent="0.35">
      <c r="B150" t="str">
        <f t="shared" si="471"/>
        <v>CALCULO_EDIF!C3100:E3124</v>
      </c>
      <c r="C150">
        <f t="shared" si="472"/>
        <v>3100</v>
      </c>
      <c r="D150">
        <f t="shared" si="420"/>
        <v>3124</v>
      </c>
      <c r="E150" s="38">
        <v>125</v>
      </c>
      <c r="F150" t="str">
        <f t="shared" si="473"/>
        <v>CALCULO_EDIF!C3100:C3124</v>
      </c>
      <c r="H150" s="3" t="s">
        <v>29</v>
      </c>
      <c r="I150" s="2" t="s">
        <v>30</v>
      </c>
      <c r="J150" s="96" t="s">
        <v>389</v>
      </c>
      <c r="K150" s="2"/>
      <c r="L150" s="75"/>
      <c r="M150" s="4"/>
      <c r="N150" s="75">
        <v>0</v>
      </c>
      <c r="O150" s="78">
        <v>1300</v>
      </c>
      <c r="P150" s="52">
        <f>IF(AND(ISBLANK(L150)*ISBLANK(N150)),"-",IF(AND(NOT(ISBLANK(L150))*NOT(ISBLANK(N150))),"Error",IF(ISBLANK(L150),N150,L150*O150)))</f>
        <v>0</v>
      </c>
      <c r="Q150" s="86" t="s">
        <v>252</v>
      </c>
      <c r="R150" s="33">
        <f ca="1">IF(Q150="Otro",$B$1,VLOOKUP(Q150, INDIRECT(B150),2,FALSE))</f>
        <v>0</v>
      </c>
      <c r="S150" s="83">
        <v>0.4</v>
      </c>
      <c r="T150" s="33">
        <f t="shared" ca="1" si="476"/>
        <v>0</v>
      </c>
      <c r="U150" s="83">
        <v>0.4</v>
      </c>
      <c r="V150" s="61" t="str">
        <f>IF(S150+U150&gt;100%,"Error, suma &gt; 100%"," ")</f>
        <v xml:space="preserve"> </v>
      </c>
      <c r="W150" s="88" t="s">
        <v>271</v>
      </c>
      <c r="X150" s="61"/>
      <c r="Z150" s="92">
        <v>1</v>
      </c>
      <c r="AB150" s="7">
        <f ca="1">IF(R150="Valor:",P150*S150,P150*R150)</f>
        <v>0</v>
      </c>
      <c r="AC150" s="7">
        <f ca="1">IF(T150="Valor:",P150*U150,P150*T150)</f>
        <v>0</v>
      </c>
      <c r="AD150" s="7">
        <f ca="1">P150-AC150</f>
        <v>0</v>
      </c>
      <c r="AE150" s="7">
        <f>P150*Z150</f>
        <v>0</v>
      </c>
      <c r="AF150" s="7">
        <f>P150-AE150</f>
        <v>0</v>
      </c>
      <c r="AG150" s="68">
        <f t="shared" ca="1" si="488"/>
        <v>0</v>
      </c>
      <c r="AH150" s="68">
        <f ca="1">IF(Z150=0,AE150,IF(AB150=AE150,AE150,IF(AB150&gt;AE150,AE150,IF((AB150/AE150+AN150/AE150)&gt;1,AB150,AO150))))</f>
        <v>0</v>
      </c>
      <c r="AJ150" s="124">
        <f ca="1">IF(SUM(AH150:AH152)=0,0%,SUM(AG150:AG152)/SUM(AH150:AH152))</f>
        <v>0</v>
      </c>
      <c r="AL150" s="51">
        <f>AE150</f>
        <v>0</v>
      </c>
      <c r="AM150" s="69">
        <f ca="1">IF(T150="Valor:",U150*Z150,T150*Z150)</f>
        <v>0</v>
      </c>
      <c r="AN150" s="70">
        <f ca="1">P150*AM150</f>
        <v>0</v>
      </c>
      <c r="AO150" s="70">
        <f t="shared" ca="1" si="400"/>
        <v>0</v>
      </c>
    </row>
    <row r="151" spans="2:41" x14ac:dyDescent="0.35">
      <c r="B151" t="str">
        <f t="shared" si="471"/>
        <v>CALCULO_EDIF!C3125:E3149</v>
      </c>
      <c r="C151">
        <f t="shared" ref="C151" si="527">IF(E151=1,1,(E151-1)*25)</f>
        <v>3125</v>
      </c>
      <c r="D151">
        <f t="shared" ref="D151" si="528">IF(E151=1,24,C151+24)</f>
        <v>3149</v>
      </c>
      <c r="E151" s="38">
        <v>126</v>
      </c>
      <c r="F151" t="str">
        <f t="shared" ref="F151" si="529">CONCATENATE("CALCULO_EDIF!","C",C151,":","C",D151)</f>
        <v>CALCULO_EDIF!C3125:C3149</v>
      </c>
      <c r="H151" s="3"/>
      <c r="I151" s="2" t="s">
        <v>31</v>
      </c>
      <c r="J151" s="96" t="s">
        <v>389</v>
      </c>
      <c r="K151" s="2"/>
      <c r="L151" s="75"/>
      <c r="M151" s="4"/>
      <c r="N151" s="75">
        <v>0</v>
      </c>
      <c r="O151" s="78">
        <v>1200</v>
      </c>
      <c r="P151" s="52">
        <f>IF(AND(ISBLANK(L151)*ISBLANK(N151)),"-",IF(AND(NOT(ISBLANK(L151))*NOT(ISBLANK(N151))),"Error",IF(ISBLANK(L151),N151,L151*O151)))</f>
        <v>0</v>
      </c>
      <c r="Q151" s="86" t="s">
        <v>252</v>
      </c>
      <c r="R151" s="33">
        <f ca="1">IF(Q151="Otro",$B$1,VLOOKUP(Q151, INDIRECT(B151),2,FALSE))</f>
        <v>0</v>
      </c>
      <c r="S151" s="83">
        <v>0.4</v>
      </c>
      <c r="T151" s="33">
        <f t="shared" ca="1" si="476"/>
        <v>0</v>
      </c>
      <c r="U151" s="83">
        <v>0.4</v>
      </c>
      <c r="V151" s="61" t="str">
        <f>IF(S151+U151&gt;100%,"Error, suma &gt; 100%"," ")</f>
        <v xml:space="preserve"> </v>
      </c>
      <c r="W151" s="88" t="s">
        <v>271</v>
      </c>
      <c r="X151" s="61"/>
      <c r="Z151" s="92">
        <v>1</v>
      </c>
      <c r="AB151" s="7">
        <f ca="1">IF(R151="Valor:",P151*S151,P151*R151)</f>
        <v>0</v>
      </c>
      <c r="AC151" s="7">
        <f ca="1">IF(T151="Valor:",P151*U151,P151*T151)</f>
        <v>0</v>
      </c>
      <c r="AD151" s="7">
        <f ca="1">P151-AC151</f>
        <v>0</v>
      </c>
      <c r="AE151" s="7">
        <f>P151*Z151</f>
        <v>0</v>
      </c>
      <c r="AF151" s="7">
        <f>P151-AE151</f>
        <v>0</v>
      </c>
      <c r="AG151" s="68">
        <f t="shared" ca="1" si="488"/>
        <v>0</v>
      </c>
      <c r="AH151" s="68">
        <f ca="1">IF(Z151=0,AE151,IF(AB151=AE151,AE151,IF(AB151&gt;AE151,AE151,IF((AB151/AE151+AN151/AE151)&gt;1,AB151,AO151))))</f>
        <v>0</v>
      </c>
      <c r="AJ151" s="124"/>
      <c r="AL151" s="51">
        <f>AE151</f>
        <v>0</v>
      </c>
      <c r="AM151" s="69">
        <f ca="1">IF(T151="Valor:",U151*Z151,T151*Z151)</f>
        <v>0</v>
      </c>
      <c r="AN151" s="70">
        <f ca="1">P151*AM151</f>
        <v>0</v>
      </c>
      <c r="AO151" s="70">
        <f t="shared" ca="1" si="400"/>
        <v>0</v>
      </c>
    </row>
    <row r="152" spans="2:41" x14ac:dyDescent="0.35">
      <c r="B152" t="str">
        <f t="shared" si="471"/>
        <v>CALCULO_EDIF!C3150:E3174</v>
      </c>
      <c r="C152">
        <f t="shared" si="472"/>
        <v>3150</v>
      </c>
      <c r="D152">
        <f t="shared" si="420"/>
        <v>3174</v>
      </c>
      <c r="E152" s="38">
        <v>127</v>
      </c>
      <c r="F152" t="str">
        <f t="shared" si="473"/>
        <v>CALCULO_EDIF!C3150:C3174</v>
      </c>
      <c r="H152" s="3"/>
      <c r="I152" s="2" t="s">
        <v>27</v>
      </c>
      <c r="J152" s="96" t="s">
        <v>389</v>
      </c>
      <c r="K152" s="2"/>
      <c r="L152" s="75"/>
      <c r="M152" s="4"/>
      <c r="N152" s="75">
        <v>0</v>
      </c>
      <c r="O152" s="78">
        <v>1000</v>
      </c>
      <c r="P152" s="52">
        <f>IF(AND(ISBLANK(L152)*ISBLANK(N152)),"-",IF(AND(NOT(ISBLANK(L152))*NOT(ISBLANK(N152))),"Error",IF(ISBLANK(L152),N152,L152*O152)))</f>
        <v>0</v>
      </c>
      <c r="Q152" s="86" t="s">
        <v>252</v>
      </c>
      <c r="R152" s="33">
        <f ca="1">IF(Q152="Otro",$B$1,VLOOKUP(Q152, INDIRECT(B152),2,FALSE))</f>
        <v>0</v>
      </c>
      <c r="S152" s="83">
        <v>0.4</v>
      </c>
      <c r="T152" s="33">
        <f t="shared" ca="1" si="476"/>
        <v>0</v>
      </c>
      <c r="U152" s="83">
        <v>0.4</v>
      </c>
      <c r="V152" s="61" t="str">
        <f>IF(S152+U152&gt;100%,"Error, suma &gt; 100%"," ")</f>
        <v xml:space="preserve"> </v>
      </c>
      <c r="W152" s="88" t="s">
        <v>271</v>
      </c>
      <c r="X152" s="61"/>
      <c r="Z152" s="92">
        <v>1</v>
      </c>
      <c r="AB152" s="7">
        <f ca="1">IF(R152="Valor:",P152*S152,P152*R152)</f>
        <v>0</v>
      </c>
      <c r="AC152" s="7">
        <f ca="1">IF(T152="Valor:",P152*U152,P152*T152)</f>
        <v>0</v>
      </c>
      <c r="AD152" s="7">
        <f ca="1">P152-AC152</f>
        <v>0</v>
      </c>
      <c r="AE152" s="7">
        <f>P152*Z152</f>
        <v>0</v>
      </c>
      <c r="AF152" s="7">
        <f>P152-AE152</f>
        <v>0</v>
      </c>
      <c r="AG152" s="68">
        <f t="shared" ca="1" si="488"/>
        <v>0</v>
      </c>
      <c r="AH152" s="68">
        <f ca="1">IF(Z152=0,AE152,IF(AB152=AE152,AE152,IF(AB152&gt;AE152,AE152,IF((AB152/AE152+AN152/AE152)&gt;1,AB152,AO152))))</f>
        <v>0</v>
      </c>
      <c r="AJ152" s="124"/>
      <c r="AL152" s="51">
        <f>AE152</f>
        <v>0</v>
      </c>
      <c r="AM152" s="69">
        <f ca="1">IF(T152="Valor:",U152*Z152,T152*Z152)</f>
        <v>0</v>
      </c>
      <c r="AN152" s="70">
        <f ca="1">P152*AM152</f>
        <v>0</v>
      </c>
      <c r="AO152" s="70">
        <f t="shared" ca="1" si="400"/>
        <v>0</v>
      </c>
    </row>
    <row r="153" spans="2:41" s="23" customFormat="1" ht="5.25" customHeight="1" x14ac:dyDescent="0.35">
      <c r="B153"/>
      <c r="C153"/>
      <c r="D153"/>
      <c r="E153" s="38"/>
      <c r="F153"/>
      <c r="G153"/>
      <c r="N153" s="76"/>
      <c r="O153" s="81"/>
      <c r="P153" s="45"/>
      <c r="Q153" s="76"/>
      <c r="S153" s="76"/>
      <c r="U153" s="76"/>
      <c r="V153" s="66"/>
      <c r="W153" s="90"/>
      <c r="X153" s="66"/>
      <c r="Z153" s="76"/>
    </row>
    <row r="154" spans="2:41" x14ac:dyDescent="0.35">
      <c r="B154" t="str">
        <f t="shared" ref="B154:B155" si="530">CONCATENATE("CALCULO_EDIF!","C",C154,":","E",D154)</f>
        <v>CALCULO_EDIF!C3175:E3199</v>
      </c>
      <c r="C154">
        <f t="shared" ref="C154:C155" si="531">IF(E154=1,1,(E154-1)*25)</f>
        <v>3175</v>
      </c>
      <c r="D154">
        <f t="shared" ref="D154:D155" si="532">IF(E154=1,24,C154+24)</f>
        <v>3199</v>
      </c>
      <c r="E154" s="38">
        <v>128</v>
      </c>
      <c r="F154" t="str">
        <f t="shared" ref="F154:F155" si="533">CONCATENATE("CALCULO_EDIF!","C",C154,":","C",D154)</f>
        <v>CALCULO_EDIF!C3175:C3199</v>
      </c>
      <c r="H154" s="3" t="s">
        <v>291</v>
      </c>
      <c r="I154" s="2" t="s">
        <v>292</v>
      </c>
      <c r="J154" s="96" t="s">
        <v>389</v>
      </c>
      <c r="K154" s="2"/>
      <c r="L154" s="75"/>
      <c r="M154" s="4"/>
      <c r="N154" s="75">
        <v>0</v>
      </c>
      <c r="O154" s="78">
        <v>1000</v>
      </c>
      <c r="P154" s="52">
        <f>IF(AND(ISBLANK(L154)*ISBLANK(N154)),"-",IF(AND(NOT(ISBLANK(L154))*NOT(ISBLANK(N154))),"Error",IF(ISBLANK(L154),N154,L154*O154)))</f>
        <v>0</v>
      </c>
      <c r="Q154" s="86" t="s">
        <v>252</v>
      </c>
      <c r="R154" s="33">
        <f ca="1">IF(Q154="Otro",$B$1,VLOOKUP(Q154, INDIRECT(B154),2,FALSE))</f>
        <v>0</v>
      </c>
      <c r="S154" s="83">
        <v>0.4</v>
      </c>
      <c r="T154" s="33">
        <f t="shared" ref="T154:T155" ca="1" si="534">IF(Q154="Otro",$B$1,VLOOKUP(Q154, INDIRECT(B154),3,FALSE))</f>
        <v>0</v>
      </c>
      <c r="U154" s="83">
        <v>0.4</v>
      </c>
      <c r="V154" s="61" t="str">
        <f>IF(S154+U154&gt;100%,"Error, suma &gt; 100%"," ")</f>
        <v xml:space="preserve"> </v>
      </c>
      <c r="W154" s="88" t="s">
        <v>271</v>
      </c>
      <c r="X154" s="61"/>
      <c r="Z154" s="92">
        <v>1</v>
      </c>
      <c r="AB154" s="7">
        <f ca="1">IF(R154="Valor:",P154*S154,P154*R154)</f>
        <v>0</v>
      </c>
      <c r="AC154" s="7">
        <f ca="1">IF(T154="Valor:",P154*U154,P154*T154)</f>
        <v>0</v>
      </c>
      <c r="AD154" s="7">
        <f ca="1">P154-AC154</f>
        <v>0</v>
      </c>
      <c r="AE154" s="7">
        <f>P154*Z154</f>
        <v>0</v>
      </c>
      <c r="AF154" s="7">
        <f>P154-AE154</f>
        <v>0</v>
      </c>
      <c r="AG154" s="68">
        <f t="shared" ref="AG154:AG155" ca="1" si="535">IF(AB154=AE154,AE154,IF(AB154&gt;AE154,AE154,AB154))</f>
        <v>0</v>
      </c>
      <c r="AH154" s="68">
        <f ca="1">IF(Z154=0,AE154,IF(AB154=AE154,AE154,IF(AB154&gt;AE154,AE154,IF((AB154/AE154+AN154/AE154)&gt;1,AB154,AO154))))</f>
        <v>0</v>
      </c>
      <c r="AJ154" s="124">
        <f ca="1">IF(SUM(AH154:AH155)=0,0%,SUM(AG154:AG155)/SUM(AH154:AH155))</f>
        <v>0</v>
      </c>
      <c r="AL154" s="51">
        <f>AE154</f>
        <v>0</v>
      </c>
      <c r="AM154" s="69">
        <f ca="1">IF(T154="Valor:",U154*Z154,T154*Z154)</f>
        <v>0</v>
      </c>
      <c r="AN154" s="70">
        <f ca="1">P154*AM154</f>
        <v>0</v>
      </c>
      <c r="AO154" s="70">
        <f t="shared" ref="AO154:AO155" ca="1" si="536">AL154-AN154</f>
        <v>0</v>
      </c>
    </row>
    <row r="155" spans="2:41" x14ac:dyDescent="0.35">
      <c r="B155" t="str">
        <f t="shared" si="530"/>
        <v>CALCULO_EDIF!C3200:E3224</v>
      </c>
      <c r="C155">
        <f t="shared" si="531"/>
        <v>3200</v>
      </c>
      <c r="D155">
        <f t="shared" si="532"/>
        <v>3224</v>
      </c>
      <c r="E155" s="38">
        <v>129</v>
      </c>
      <c r="F155" t="str">
        <f t="shared" si="533"/>
        <v>CALCULO_EDIF!C3200:C3224</v>
      </c>
      <c r="H155" s="3"/>
      <c r="I155" s="2" t="s">
        <v>27</v>
      </c>
      <c r="J155" s="96" t="s">
        <v>389</v>
      </c>
      <c r="K155" s="2"/>
      <c r="L155" s="75"/>
      <c r="M155" s="4"/>
      <c r="N155" s="75">
        <v>0</v>
      </c>
      <c r="O155" s="78">
        <v>1000</v>
      </c>
      <c r="P155" s="52">
        <f>IF(AND(ISBLANK(L155)*ISBLANK(N155)),"-",IF(AND(NOT(ISBLANK(L155))*NOT(ISBLANK(N155))),"Error",IF(ISBLANK(L155),N155,L155*O155)))</f>
        <v>0</v>
      </c>
      <c r="Q155" s="86" t="s">
        <v>252</v>
      </c>
      <c r="R155" s="33">
        <f ca="1">IF(Q155="Otro",$B$1,VLOOKUP(Q155, INDIRECT(B155),2,FALSE))</f>
        <v>0</v>
      </c>
      <c r="S155" s="83">
        <v>0.4</v>
      </c>
      <c r="T155" s="33">
        <f t="shared" ca="1" si="534"/>
        <v>0</v>
      </c>
      <c r="U155" s="83">
        <v>0.4</v>
      </c>
      <c r="V155" s="61" t="str">
        <f>IF(S155+U155&gt;100%,"Error, suma &gt; 100%"," ")</f>
        <v xml:space="preserve"> </v>
      </c>
      <c r="W155" s="88" t="s">
        <v>271</v>
      </c>
      <c r="X155" s="61"/>
      <c r="Z155" s="92">
        <v>1</v>
      </c>
      <c r="AB155" s="7">
        <f ca="1">IF(R155="Valor:",P155*S155,P155*R155)</f>
        <v>0</v>
      </c>
      <c r="AC155" s="7">
        <f ca="1">IF(T155="Valor:",P155*U155,P155*T155)</f>
        <v>0</v>
      </c>
      <c r="AD155" s="7">
        <f ca="1">P155-AC155</f>
        <v>0</v>
      </c>
      <c r="AE155" s="7">
        <f>P155*Z155</f>
        <v>0</v>
      </c>
      <c r="AF155" s="7">
        <f>P155-AE155</f>
        <v>0</v>
      </c>
      <c r="AG155" s="68">
        <f t="shared" ca="1" si="535"/>
        <v>0</v>
      </c>
      <c r="AH155" s="68">
        <f ca="1">IF(Z155=0,AE155,IF(AB155=AE155,AE155,IF(AB155&gt;AE155,AE155,IF((AB155/AE155+AN155/AE155)&gt;1,AB155,AO155))))</f>
        <v>0</v>
      </c>
      <c r="AJ155" s="124"/>
      <c r="AL155" s="51">
        <f>AE155</f>
        <v>0</v>
      </c>
      <c r="AM155" s="69">
        <f ca="1">IF(T155="Valor:",U155*Z155,T155*Z155)</f>
        <v>0</v>
      </c>
      <c r="AN155" s="70">
        <f ca="1">P155*AM155</f>
        <v>0</v>
      </c>
      <c r="AO155" s="70">
        <f t="shared" ca="1" si="536"/>
        <v>0</v>
      </c>
    </row>
    <row r="156" spans="2:41" ht="18.5" x14ac:dyDescent="0.45">
      <c r="E156" s="38"/>
      <c r="Q156" s="1"/>
      <c r="AB156" s="8">
        <f ca="1">SUM(AB131:AB155)</f>
        <v>0</v>
      </c>
      <c r="AC156" s="8">
        <f t="shared" ref="AC156:AH156" ca="1" si="537">SUM(AC131:AC155)</f>
        <v>0</v>
      </c>
      <c r="AD156" s="8">
        <f t="shared" ca="1" si="537"/>
        <v>0</v>
      </c>
      <c r="AE156" s="8">
        <f t="shared" si="537"/>
        <v>0</v>
      </c>
      <c r="AF156" s="8">
        <f t="shared" si="537"/>
        <v>0</v>
      </c>
      <c r="AG156" s="8">
        <f t="shared" ca="1" si="537"/>
        <v>0</v>
      </c>
      <c r="AH156" s="8">
        <f t="shared" ca="1" si="537"/>
        <v>0</v>
      </c>
      <c r="AJ156" s="18">
        <f ca="1">IF(AH156=0,0%,AG156/AH156)</f>
        <v>0</v>
      </c>
      <c r="AL156" s="51">
        <f>AE156</f>
        <v>0</v>
      </c>
      <c r="AM156" s="69">
        <f>IF(T156="Valor:",U156*Z156,T156*Z156)</f>
        <v>0</v>
      </c>
      <c r="AN156" s="70">
        <f>P156*AM156</f>
        <v>0</v>
      </c>
      <c r="AO156" s="70">
        <f t="shared" si="400"/>
        <v>0</v>
      </c>
    </row>
    <row r="157" spans="2:41" x14ac:dyDescent="0.35">
      <c r="E157" s="38"/>
    </row>
    <row r="158" spans="2:41" ht="81" customHeight="1" x14ac:dyDescent="0.35">
      <c r="E158" s="38"/>
      <c r="H158" s="10" t="s">
        <v>46</v>
      </c>
      <c r="I158" s="9"/>
      <c r="J158" s="9"/>
      <c r="K158" s="9"/>
      <c r="L158" s="11" t="s">
        <v>1</v>
      </c>
      <c r="M158" s="11"/>
      <c r="N158" s="11"/>
      <c r="O158" s="11" t="s">
        <v>2</v>
      </c>
      <c r="P158" s="11" t="s">
        <v>3</v>
      </c>
      <c r="Q158" s="12"/>
      <c r="R158" s="123" t="s">
        <v>4</v>
      </c>
      <c r="S158" s="123"/>
      <c r="T158" s="123" t="s">
        <v>257</v>
      </c>
      <c r="U158" s="123"/>
      <c r="V158" s="67" t="str">
        <f>IF(S158+U158&gt;100%,"Error, &gt; 100%"," ")</f>
        <v xml:space="preserve"> </v>
      </c>
      <c r="W158" s="67"/>
      <c r="X158" s="67"/>
      <c r="Y158" s="13"/>
      <c r="Z158" s="14" t="s">
        <v>264</v>
      </c>
      <c r="AB158" s="14" t="s">
        <v>77</v>
      </c>
      <c r="AC158" s="14" t="s">
        <v>254</v>
      </c>
      <c r="AD158" s="14" t="s">
        <v>259</v>
      </c>
      <c r="AE158" s="14" t="s">
        <v>261</v>
      </c>
      <c r="AF158" s="14" t="s">
        <v>260</v>
      </c>
      <c r="AG158" s="14" t="s">
        <v>262</v>
      </c>
      <c r="AH158" s="14" t="s">
        <v>263</v>
      </c>
      <c r="AI158" s="25"/>
      <c r="AJ158" s="14" t="s">
        <v>78</v>
      </c>
      <c r="AK158" s="13"/>
      <c r="AL158" s="73" t="s">
        <v>272</v>
      </c>
      <c r="AM158" s="73" t="s">
        <v>273</v>
      </c>
      <c r="AN158" s="73" t="s">
        <v>265</v>
      </c>
      <c r="AO158" s="73" t="s">
        <v>266</v>
      </c>
    </row>
    <row r="159" spans="2:41" x14ac:dyDescent="0.35">
      <c r="B159" t="str">
        <f t="shared" ref="B159:B183" si="538">CONCATENATE("CALCULO_EDIF!","C",C159,":","E",D159)</f>
        <v>CALCULO_EDIF!C3225:E3249</v>
      </c>
      <c r="C159">
        <f t="shared" si="472"/>
        <v>3225</v>
      </c>
      <c r="D159">
        <f t="shared" si="420"/>
        <v>3249</v>
      </c>
      <c r="E159" s="38">
        <v>130</v>
      </c>
      <c r="F159" t="str">
        <f t="shared" si="473"/>
        <v>CALCULO_EDIF!C3225:C3249</v>
      </c>
      <c r="H159" s="3" t="s">
        <v>243</v>
      </c>
      <c r="I159" s="2" t="s">
        <v>48</v>
      </c>
      <c r="J159" s="96" t="s">
        <v>389</v>
      </c>
      <c r="K159" s="2"/>
      <c r="L159" s="75"/>
      <c r="M159" s="4"/>
      <c r="N159" s="75">
        <v>0</v>
      </c>
      <c r="O159" s="78">
        <v>1050</v>
      </c>
      <c r="P159" s="52">
        <f t="shared" ref="P159:P172" si="539">IF(AND(ISBLANK(L159)*ISBLANK(N159)),"-",IF(AND(NOT(ISBLANK(L159))*NOT(ISBLANK(N159))),"Error",IF(ISBLANK(L159),N159,L159*O159)))</f>
        <v>0</v>
      </c>
      <c r="Q159" s="86" t="s">
        <v>252</v>
      </c>
      <c r="R159" s="33">
        <f t="shared" ref="R159:R172" ca="1" si="540">IF(Q159="Otro",$B$1,VLOOKUP(Q159, INDIRECT(B159),2,FALSE))</f>
        <v>0</v>
      </c>
      <c r="S159" s="83">
        <v>0.4</v>
      </c>
      <c r="T159" s="33">
        <f t="shared" ref="T159:T183" ca="1" si="541">IF(Q159="Otro",$B$1,VLOOKUP(Q159, INDIRECT(B159),3,FALSE))</f>
        <v>0</v>
      </c>
      <c r="U159" s="83">
        <v>0.4</v>
      </c>
      <c r="V159" s="61" t="str">
        <f t="shared" ref="V159:V172" si="542">IF(S159+U159&gt;100%,"Error, suma &gt; 100%"," ")</f>
        <v xml:space="preserve"> </v>
      </c>
      <c r="W159" s="88" t="s">
        <v>271</v>
      </c>
      <c r="X159" s="61"/>
      <c r="Z159" s="92">
        <v>1</v>
      </c>
      <c r="AB159" s="7">
        <f t="shared" ref="AB159:AB172" ca="1" si="543">IF(R159="Valor:",P159*S159,P159*R159)</f>
        <v>0</v>
      </c>
      <c r="AC159" s="7">
        <f t="shared" ref="AC159:AC172" ca="1" si="544">IF(T159="Valor:",P159*U159,P159*T159)</f>
        <v>0</v>
      </c>
      <c r="AD159" s="7">
        <f t="shared" ref="AD159:AD172" ca="1" si="545">P159-AC159</f>
        <v>0</v>
      </c>
      <c r="AE159" s="7">
        <f t="shared" ref="AE159:AE172" si="546">P159*Z159</f>
        <v>0</v>
      </c>
      <c r="AF159" s="7">
        <f t="shared" ref="AF159:AF172" si="547">P159-AE159</f>
        <v>0</v>
      </c>
      <c r="AG159" s="68">
        <f t="shared" ref="AG159" ca="1" si="548">IF(AB159=AE159,AE159,IF(AB159&gt;AE159,AE159,AB159))</f>
        <v>0</v>
      </c>
      <c r="AH159" s="68">
        <f t="shared" ref="AH159:AH172" ca="1" si="549">IF(Z159=0,AE159,IF(AB159=AE159,AE159,IF(AB159&gt;AE159,AE159,IF((AB159/AE159+AN159/AE159)&gt;1,AB159,AO159))))</f>
        <v>0</v>
      </c>
      <c r="AJ159" s="124">
        <f ca="1">IF(SUM(AH159:AH172)=0,0%,SUM(AG159:AG172)/SUM(AH159:AH172))</f>
        <v>0</v>
      </c>
      <c r="AL159" s="51">
        <f t="shared" ref="AL159:AL172" si="550">AE159</f>
        <v>0</v>
      </c>
      <c r="AM159" s="69">
        <f t="shared" ref="AM159:AM172" ca="1" si="551">IF(T159="Valor:",U159*Z159,T159*Z159)</f>
        <v>0</v>
      </c>
      <c r="AN159" s="70">
        <f t="shared" ref="AN159:AN172" ca="1" si="552">P159*AM159</f>
        <v>0</v>
      </c>
      <c r="AO159" s="70">
        <f t="shared" ca="1" si="400"/>
        <v>0</v>
      </c>
    </row>
    <row r="160" spans="2:41" x14ac:dyDescent="0.35">
      <c r="B160" t="str">
        <f t="shared" si="538"/>
        <v>CALCULO_EDIF!C3250:E3274</v>
      </c>
      <c r="C160">
        <f t="shared" si="472"/>
        <v>3250</v>
      </c>
      <c r="D160">
        <f t="shared" si="420"/>
        <v>3274</v>
      </c>
      <c r="E160" s="38">
        <v>131</v>
      </c>
      <c r="F160" t="str">
        <f t="shared" si="473"/>
        <v>CALCULO_EDIF!C3250:C3274</v>
      </c>
      <c r="H160" s="3"/>
      <c r="I160" s="2" t="s">
        <v>49</v>
      </c>
      <c r="J160" s="96" t="s">
        <v>389</v>
      </c>
      <c r="K160" s="2"/>
      <c r="L160" s="75"/>
      <c r="M160" s="4"/>
      <c r="N160" s="75">
        <v>0</v>
      </c>
      <c r="O160" s="78">
        <v>1050</v>
      </c>
      <c r="P160" s="52">
        <f t="shared" si="539"/>
        <v>0</v>
      </c>
      <c r="Q160" s="86" t="s">
        <v>252</v>
      </c>
      <c r="R160" s="33">
        <f t="shared" ca="1" si="540"/>
        <v>0</v>
      </c>
      <c r="S160" s="83">
        <v>0.4</v>
      </c>
      <c r="T160" s="33">
        <f t="shared" ca="1" si="541"/>
        <v>0</v>
      </c>
      <c r="U160" s="83">
        <v>0.4</v>
      </c>
      <c r="V160" s="61" t="str">
        <f t="shared" si="542"/>
        <v xml:space="preserve"> </v>
      </c>
      <c r="W160" s="88" t="s">
        <v>271</v>
      </c>
      <c r="X160" s="61"/>
      <c r="Z160" s="92">
        <v>1</v>
      </c>
      <c r="AB160" s="7">
        <f t="shared" ca="1" si="543"/>
        <v>0</v>
      </c>
      <c r="AC160" s="7">
        <f t="shared" ca="1" si="544"/>
        <v>0</v>
      </c>
      <c r="AD160" s="7">
        <f t="shared" ca="1" si="545"/>
        <v>0</v>
      </c>
      <c r="AE160" s="7">
        <f t="shared" si="546"/>
        <v>0</v>
      </c>
      <c r="AF160" s="7">
        <f t="shared" si="547"/>
        <v>0</v>
      </c>
      <c r="AG160" s="68">
        <f t="shared" ref="AG160:AG183" ca="1" si="553">IF(AB160=AE160,AE160,IF(AB160&gt;AE160,AE160,AB160))</f>
        <v>0</v>
      </c>
      <c r="AH160" s="68">
        <f t="shared" ca="1" si="549"/>
        <v>0</v>
      </c>
      <c r="AJ160" s="124"/>
      <c r="AL160" s="51">
        <f t="shared" si="550"/>
        <v>0</v>
      </c>
      <c r="AM160" s="69">
        <f t="shared" ca="1" si="551"/>
        <v>0</v>
      </c>
      <c r="AN160" s="70">
        <f t="shared" ca="1" si="552"/>
        <v>0</v>
      </c>
      <c r="AO160" s="70">
        <f t="shared" ca="1" si="400"/>
        <v>0</v>
      </c>
    </row>
    <row r="161" spans="2:41" x14ac:dyDescent="0.35">
      <c r="B161" t="str">
        <f t="shared" si="538"/>
        <v>CALCULO_EDIF!C3275:E3299</v>
      </c>
      <c r="C161">
        <f t="shared" si="472"/>
        <v>3275</v>
      </c>
      <c r="D161">
        <f t="shared" si="420"/>
        <v>3299</v>
      </c>
      <c r="E161" s="38">
        <v>132</v>
      </c>
      <c r="F161" t="str">
        <f t="shared" si="473"/>
        <v>CALCULO_EDIF!C3275:C3299</v>
      </c>
      <c r="H161" s="3"/>
      <c r="I161" s="2" t="s">
        <v>89</v>
      </c>
      <c r="J161" s="96" t="s">
        <v>389</v>
      </c>
      <c r="K161" s="2"/>
      <c r="L161" s="75"/>
      <c r="M161" s="4"/>
      <c r="N161" s="75">
        <v>0</v>
      </c>
      <c r="O161" s="78">
        <v>1050</v>
      </c>
      <c r="P161" s="52">
        <f t="shared" si="539"/>
        <v>0</v>
      </c>
      <c r="Q161" s="86" t="s">
        <v>252</v>
      </c>
      <c r="R161" s="33">
        <f t="shared" ca="1" si="540"/>
        <v>0</v>
      </c>
      <c r="S161" s="83">
        <v>0.4</v>
      </c>
      <c r="T161" s="33">
        <f t="shared" ca="1" si="541"/>
        <v>0</v>
      </c>
      <c r="U161" s="83">
        <v>0.4</v>
      </c>
      <c r="V161" s="61" t="str">
        <f t="shared" si="542"/>
        <v xml:space="preserve"> </v>
      </c>
      <c r="W161" s="88" t="s">
        <v>271</v>
      </c>
      <c r="X161" s="61"/>
      <c r="Z161" s="92">
        <v>1</v>
      </c>
      <c r="AB161" s="7">
        <f t="shared" ca="1" si="543"/>
        <v>0</v>
      </c>
      <c r="AC161" s="7">
        <f t="shared" ca="1" si="544"/>
        <v>0</v>
      </c>
      <c r="AD161" s="7">
        <f t="shared" ca="1" si="545"/>
        <v>0</v>
      </c>
      <c r="AE161" s="7">
        <f t="shared" si="546"/>
        <v>0</v>
      </c>
      <c r="AF161" s="7">
        <f t="shared" si="547"/>
        <v>0</v>
      </c>
      <c r="AG161" s="68">
        <f t="shared" ca="1" si="553"/>
        <v>0</v>
      </c>
      <c r="AH161" s="68">
        <f t="shared" ca="1" si="549"/>
        <v>0</v>
      </c>
      <c r="AJ161" s="124"/>
      <c r="AL161" s="51">
        <f t="shared" si="550"/>
        <v>0</v>
      </c>
      <c r="AM161" s="69">
        <f t="shared" ca="1" si="551"/>
        <v>0</v>
      </c>
      <c r="AN161" s="70">
        <f t="shared" ca="1" si="552"/>
        <v>0</v>
      </c>
      <c r="AO161" s="70">
        <f t="shared" ca="1" si="400"/>
        <v>0</v>
      </c>
    </row>
    <row r="162" spans="2:41" x14ac:dyDescent="0.35">
      <c r="B162" t="str">
        <f t="shared" si="538"/>
        <v>CALCULO_EDIF!C3300:E3324</v>
      </c>
      <c r="C162">
        <f t="shared" si="472"/>
        <v>3300</v>
      </c>
      <c r="D162">
        <f t="shared" si="420"/>
        <v>3324</v>
      </c>
      <c r="E162" s="38">
        <v>133</v>
      </c>
      <c r="F162" t="str">
        <f t="shared" si="473"/>
        <v>CALCULO_EDIF!C3300:C3324</v>
      </c>
      <c r="H162" s="2"/>
      <c r="I162" s="2" t="s">
        <v>50</v>
      </c>
      <c r="J162" s="96" t="s">
        <v>389</v>
      </c>
      <c r="K162" s="2"/>
      <c r="L162" s="75"/>
      <c r="M162" s="4"/>
      <c r="N162" s="75">
        <v>0</v>
      </c>
      <c r="O162" s="78">
        <v>1250</v>
      </c>
      <c r="P162" s="52">
        <f t="shared" si="539"/>
        <v>0</v>
      </c>
      <c r="Q162" s="86" t="s">
        <v>252</v>
      </c>
      <c r="R162" s="33">
        <f t="shared" ca="1" si="540"/>
        <v>0</v>
      </c>
      <c r="S162" s="83">
        <v>0.4</v>
      </c>
      <c r="T162" s="33">
        <f t="shared" ca="1" si="541"/>
        <v>0</v>
      </c>
      <c r="U162" s="83">
        <v>0.4</v>
      </c>
      <c r="V162" s="61" t="str">
        <f t="shared" si="542"/>
        <v xml:space="preserve"> </v>
      </c>
      <c r="W162" s="88" t="s">
        <v>271</v>
      </c>
      <c r="X162" s="61"/>
      <c r="Z162" s="92">
        <v>1</v>
      </c>
      <c r="AB162" s="7">
        <f t="shared" ca="1" si="543"/>
        <v>0</v>
      </c>
      <c r="AC162" s="7">
        <f t="shared" ca="1" si="544"/>
        <v>0</v>
      </c>
      <c r="AD162" s="7">
        <f t="shared" ca="1" si="545"/>
        <v>0</v>
      </c>
      <c r="AE162" s="7">
        <f t="shared" si="546"/>
        <v>0</v>
      </c>
      <c r="AF162" s="7">
        <f t="shared" si="547"/>
        <v>0</v>
      </c>
      <c r="AG162" s="68">
        <f t="shared" ca="1" si="553"/>
        <v>0</v>
      </c>
      <c r="AH162" s="68">
        <f t="shared" ca="1" si="549"/>
        <v>0</v>
      </c>
      <c r="AJ162" s="124"/>
      <c r="AL162" s="51">
        <f t="shared" si="550"/>
        <v>0</v>
      </c>
      <c r="AM162" s="69">
        <f t="shared" ca="1" si="551"/>
        <v>0</v>
      </c>
      <c r="AN162" s="70">
        <f t="shared" ca="1" si="552"/>
        <v>0</v>
      </c>
      <c r="AO162" s="70">
        <f t="shared" ca="1" si="400"/>
        <v>0</v>
      </c>
    </row>
    <row r="163" spans="2:41" x14ac:dyDescent="0.35">
      <c r="B163" t="str">
        <f t="shared" si="538"/>
        <v>CALCULO_EDIF!C3325:E3349</v>
      </c>
      <c r="C163">
        <f t="shared" si="472"/>
        <v>3325</v>
      </c>
      <c r="D163">
        <f t="shared" si="420"/>
        <v>3349</v>
      </c>
      <c r="E163" s="38">
        <v>134</v>
      </c>
      <c r="F163" t="str">
        <f t="shared" si="473"/>
        <v>CALCULO_EDIF!C3325:C3349</v>
      </c>
      <c r="H163" s="2"/>
      <c r="I163" s="2" t="s">
        <v>51</v>
      </c>
      <c r="J163" s="96" t="s">
        <v>389</v>
      </c>
      <c r="K163" s="2"/>
      <c r="L163" s="75"/>
      <c r="M163" s="4"/>
      <c r="N163" s="75">
        <v>0</v>
      </c>
      <c r="O163" s="78">
        <v>800</v>
      </c>
      <c r="P163" s="52">
        <f t="shared" si="539"/>
        <v>0</v>
      </c>
      <c r="Q163" s="86" t="s">
        <v>252</v>
      </c>
      <c r="R163" s="33">
        <f t="shared" ca="1" si="540"/>
        <v>0</v>
      </c>
      <c r="S163" s="83">
        <v>0.4</v>
      </c>
      <c r="T163" s="33">
        <f t="shared" ca="1" si="541"/>
        <v>0</v>
      </c>
      <c r="U163" s="83">
        <v>0.4</v>
      </c>
      <c r="V163" s="61" t="str">
        <f t="shared" si="542"/>
        <v xml:space="preserve"> </v>
      </c>
      <c r="W163" s="88" t="s">
        <v>271</v>
      </c>
      <c r="X163" s="61"/>
      <c r="Z163" s="92">
        <v>1</v>
      </c>
      <c r="AB163" s="7">
        <f t="shared" ca="1" si="543"/>
        <v>0</v>
      </c>
      <c r="AC163" s="7">
        <f t="shared" ca="1" si="544"/>
        <v>0</v>
      </c>
      <c r="AD163" s="7">
        <f t="shared" ca="1" si="545"/>
        <v>0</v>
      </c>
      <c r="AE163" s="7">
        <f t="shared" si="546"/>
        <v>0</v>
      </c>
      <c r="AF163" s="7">
        <f t="shared" si="547"/>
        <v>0</v>
      </c>
      <c r="AG163" s="68">
        <f t="shared" ca="1" si="553"/>
        <v>0</v>
      </c>
      <c r="AH163" s="68">
        <f t="shared" ca="1" si="549"/>
        <v>0</v>
      </c>
      <c r="AJ163" s="124"/>
      <c r="AL163" s="51">
        <f t="shared" si="550"/>
        <v>0</v>
      </c>
      <c r="AM163" s="69">
        <f t="shared" ca="1" si="551"/>
        <v>0</v>
      </c>
      <c r="AN163" s="70">
        <f t="shared" ca="1" si="552"/>
        <v>0</v>
      </c>
      <c r="AO163" s="70">
        <f t="shared" ca="1" si="400"/>
        <v>0</v>
      </c>
    </row>
    <row r="164" spans="2:41" x14ac:dyDescent="0.35">
      <c r="B164" t="str">
        <f t="shared" ref="B164:B171" si="554">CONCATENATE("CALCULO_EDIF!","C",C164,":","E",D164)</f>
        <v>CALCULO_EDIF!C3350:E3374</v>
      </c>
      <c r="C164">
        <f t="shared" ref="C164:C171" si="555">IF(E164=1,1,(E164-1)*25)</f>
        <v>3350</v>
      </c>
      <c r="D164">
        <f t="shared" ref="D164:D171" si="556">IF(E164=1,24,C164+24)</f>
        <v>3374</v>
      </c>
      <c r="E164" s="38">
        <v>135</v>
      </c>
      <c r="F164" t="str">
        <f t="shared" ref="F164:F171" si="557">CONCATENATE("CALCULO_EDIF!","C",C164,":","C",D164)</f>
        <v>CALCULO_EDIF!C3350:C3374</v>
      </c>
      <c r="H164" s="2"/>
      <c r="I164" s="2" t="s">
        <v>293</v>
      </c>
      <c r="J164" s="96" t="s">
        <v>389</v>
      </c>
      <c r="K164" s="2"/>
      <c r="L164" s="75"/>
      <c r="M164" s="4"/>
      <c r="N164" s="75">
        <v>0</v>
      </c>
      <c r="O164" s="78">
        <v>1000</v>
      </c>
      <c r="P164" s="52">
        <f t="shared" ref="P164:P171" si="558">IF(AND(ISBLANK(L164)*ISBLANK(N164)),"-",IF(AND(NOT(ISBLANK(L164))*NOT(ISBLANK(N164))),"Error",IF(ISBLANK(L164),N164,L164*O164)))</f>
        <v>0</v>
      </c>
      <c r="Q164" s="86" t="s">
        <v>252</v>
      </c>
      <c r="R164" s="33">
        <f t="shared" ref="R164:R171" ca="1" si="559">IF(Q164="Otro",$B$1,VLOOKUP(Q164, INDIRECT(B164),2,FALSE))</f>
        <v>0</v>
      </c>
      <c r="S164" s="83">
        <v>0.4</v>
      </c>
      <c r="T164" s="33">
        <f t="shared" ref="T164:T171" ca="1" si="560">IF(Q164="Otro",$B$1,VLOOKUP(Q164, INDIRECT(B164),3,FALSE))</f>
        <v>0</v>
      </c>
      <c r="U164" s="83">
        <v>0.4</v>
      </c>
      <c r="V164" s="61" t="str">
        <f t="shared" ref="V164:V171" si="561">IF(S164+U164&gt;100%,"Error, suma &gt; 100%"," ")</f>
        <v xml:space="preserve"> </v>
      </c>
      <c r="W164" s="88" t="s">
        <v>271</v>
      </c>
      <c r="X164" s="61"/>
      <c r="Z164" s="92">
        <v>1</v>
      </c>
      <c r="AB164" s="7">
        <f t="shared" ref="AB164:AB171" ca="1" si="562">IF(R164="Valor:",P164*S164,P164*R164)</f>
        <v>0</v>
      </c>
      <c r="AC164" s="7">
        <f t="shared" ref="AC164:AC171" ca="1" si="563">IF(T164="Valor:",P164*U164,P164*T164)</f>
        <v>0</v>
      </c>
      <c r="AD164" s="7">
        <f t="shared" ref="AD164:AD171" ca="1" si="564">P164-AC164</f>
        <v>0</v>
      </c>
      <c r="AE164" s="7">
        <f t="shared" ref="AE164:AE171" si="565">P164*Z164</f>
        <v>0</v>
      </c>
      <c r="AF164" s="7">
        <f t="shared" ref="AF164:AF171" si="566">P164-AE164</f>
        <v>0</v>
      </c>
      <c r="AG164" s="68">
        <f t="shared" ref="AG164:AG171" ca="1" si="567">IF(AB164=AE164,AE164,IF(AB164&gt;AE164,AE164,AB164))</f>
        <v>0</v>
      </c>
      <c r="AH164" s="68">
        <f t="shared" ref="AH164:AH171" ca="1" si="568">IF(Z164=0,AE164,IF(AB164=AE164,AE164,IF(AB164&gt;AE164,AE164,IF((AB164/AE164+AN164/AE164)&gt;1,AB164,AO164))))</f>
        <v>0</v>
      </c>
      <c r="AJ164" s="124"/>
      <c r="AL164" s="51">
        <f t="shared" ref="AL164:AL171" si="569">AE164</f>
        <v>0</v>
      </c>
      <c r="AM164" s="69">
        <f t="shared" ref="AM164:AM171" ca="1" si="570">IF(T164="Valor:",U164*Z164,T164*Z164)</f>
        <v>0</v>
      </c>
      <c r="AN164" s="70">
        <f t="shared" ref="AN164:AN171" ca="1" si="571">P164*AM164</f>
        <v>0</v>
      </c>
      <c r="AO164" s="70">
        <f t="shared" ref="AO164:AO171" ca="1" si="572">AL164-AN164</f>
        <v>0</v>
      </c>
    </row>
    <row r="165" spans="2:41" x14ac:dyDescent="0.35">
      <c r="B165" t="str">
        <f t="shared" si="554"/>
        <v>CALCULO_EDIF!C3375:E3399</v>
      </c>
      <c r="C165">
        <f t="shared" si="555"/>
        <v>3375</v>
      </c>
      <c r="D165">
        <f t="shared" si="556"/>
        <v>3399</v>
      </c>
      <c r="E165" s="38">
        <v>136</v>
      </c>
      <c r="F165" t="str">
        <f t="shared" si="557"/>
        <v>CALCULO_EDIF!C3375:C3399</v>
      </c>
      <c r="H165" s="2"/>
      <c r="I165" s="2" t="s">
        <v>319</v>
      </c>
      <c r="J165" s="96" t="s">
        <v>389</v>
      </c>
      <c r="K165" s="2"/>
      <c r="L165" s="75"/>
      <c r="M165" s="4"/>
      <c r="N165" s="75">
        <v>0</v>
      </c>
      <c r="O165" s="78">
        <v>700</v>
      </c>
      <c r="P165" s="52">
        <f t="shared" si="558"/>
        <v>0</v>
      </c>
      <c r="Q165" s="86" t="s">
        <v>252</v>
      </c>
      <c r="R165" s="33">
        <f t="shared" ca="1" si="559"/>
        <v>0</v>
      </c>
      <c r="S165" s="83">
        <v>0.4</v>
      </c>
      <c r="T165" s="33">
        <f t="shared" ca="1" si="560"/>
        <v>0</v>
      </c>
      <c r="U165" s="83">
        <v>0.4</v>
      </c>
      <c r="V165" s="61" t="str">
        <f t="shared" si="561"/>
        <v xml:space="preserve"> </v>
      </c>
      <c r="W165" s="88" t="s">
        <v>271</v>
      </c>
      <c r="X165" s="61"/>
      <c r="Z165" s="92">
        <v>1</v>
      </c>
      <c r="AB165" s="7">
        <f t="shared" ca="1" si="562"/>
        <v>0</v>
      </c>
      <c r="AC165" s="7">
        <f t="shared" ca="1" si="563"/>
        <v>0</v>
      </c>
      <c r="AD165" s="7">
        <f t="shared" ca="1" si="564"/>
        <v>0</v>
      </c>
      <c r="AE165" s="7">
        <f t="shared" si="565"/>
        <v>0</v>
      </c>
      <c r="AF165" s="7">
        <f t="shared" si="566"/>
        <v>0</v>
      </c>
      <c r="AG165" s="68">
        <f t="shared" ca="1" si="567"/>
        <v>0</v>
      </c>
      <c r="AH165" s="68">
        <f t="shared" ca="1" si="568"/>
        <v>0</v>
      </c>
      <c r="AJ165" s="124"/>
      <c r="AL165" s="51">
        <f t="shared" si="569"/>
        <v>0</v>
      </c>
      <c r="AM165" s="69">
        <f t="shared" ca="1" si="570"/>
        <v>0</v>
      </c>
      <c r="AN165" s="70">
        <f t="shared" ca="1" si="571"/>
        <v>0</v>
      </c>
      <c r="AO165" s="70">
        <f t="shared" ca="1" si="572"/>
        <v>0</v>
      </c>
    </row>
    <row r="166" spans="2:41" x14ac:dyDescent="0.35">
      <c r="B166" t="str">
        <f t="shared" si="554"/>
        <v>CALCULO_EDIF!C3400:E3424</v>
      </c>
      <c r="C166">
        <f t="shared" si="555"/>
        <v>3400</v>
      </c>
      <c r="D166">
        <f t="shared" si="556"/>
        <v>3424</v>
      </c>
      <c r="E166" s="38">
        <v>137</v>
      </c>
      <c r="F166" t="str">
        <f t="shared" si="557"/>
        <v>CALCULO_EDIF!C3400:C3424</v>
      </c>
      <c r="H166" s="2"/>
      <c r="I166" s="2" t="s">
        <v>320</v>
      </c>
      <c r="J166" s="96" t="s">
        <v>389</v>
      </c>
      <c r="K166" s="2"/>
      <c r="L166" s="75"/>
      <c r="M166" s="4"/>
      <c r="N166" s="75">
        <v>0</v>
      </c>
      <c r="O166" s="78">
        <v>1000</v>
      </c>
      <c r="P166" s="52">
        <f t="shared" si="558"/>
        <v>0</v>
      </c>
      <c r="Q166" s="86" t="s">
        <v>252</v>
      </c>
      <c r="R166" s="33">
        <f t="shared" ca="1" si="559"/>
        <v>0</v>
      </c>
      <c r="S166" s="83">
        <v>0.4</v>
      </c>
      <c r="T166" s="33">
        <f t="shared" ca="1" si="560"/>
        <v>0</v>
      </c>
      <c r="U166" s="83">
        <v>0.4</v>
      </c>
      <c r="V166" s="61" t="str">
        <f t="shared" si="561"/>
        <v xml:space="preserve"> </v>
      </c>
      <c r="W166" s="88" t="s">
        <v>271</v>
      </c>
      <c r="X166" s="61"/>
      <c r="Z166" s="92">
        <v>1</v>
      </c>
      <c r="AB166" s="7">
        <f t="shared" ca="1" si="562"/>
        <v>0</v>
      </c>
      <c r="AC166" s="7">
        <f t="shared" ca="1" si="563"/>
        <v>0</v>
      </c>
      <c r="AD166" s="7">
        <f t="shared" ca="1" si="564"/>
        <v>0</v>
      </c>
      <c r="AE166" s="7">
        <f t="shared" si="565"/>
        <v>0</v>
      </c>
      <c r="AF166" s="7">
        <f t="shared" si="566"/>
        <v>0</v>
      </c>
      <c r="AG166" s="68">
        <f t="shared" ca="1" si="567"/>
        <v>0</v>
      </c>
      <c r="AH166" s="68">
        <f t="shared" ca="1" si="568"/>
        <v>0</v>
      </c>
      <c r="AJ166" s="124"/>
      <c r="AL166" s="51">
        <f t="shared" si="569"/>
        <v>0</v>
      </c>
      <c r="AM166" s="69">
        <f t="shared" ca="1" si="570"/>
        <v>0</v>
      </c>
      <c r="AN166" s="70">
        <f t="shared" ca="1" si="571"/>
        <v>0</v>
      </c>
      <c r="AO166" s="70">
        <f t="shared" ca="1" si="572"/>
        <v>0</v>
      </c>
    </row>
    <row r="167" spans="2:41" x14ac:dyDescent="0.35">
      <c r="B167" t="str">
        <f t="shared" si="554"/>
        <v>CALCULO_EDIF!C3425:E3449</v>
      </c>
      <c r="C167">
        <f t="shared" si="555"/>
        <v>3425</v>
      </c>
      <c r="D167">
        <f t="shared" si="556"/>
        <v>3449</v>
      </c>
      <c r="E167" s="38">
        <v>138</v>
      </c>
      <c r="F167" t="str">
        <f t="shared" si="557"/>
        <v>CALCULO_EDIF!C3425:C3449</v>
      </c>
      <c r="H167" s="2"/>
      <c r="I167" s="2" t="s">
        <v>321</v>
      </c>
      <c r="J167" s="96" t="s">
        <v>389</v>
      </c>
      <c r="K167" s="2"/>
      <c r="L167" s="75"/>
      <c r="M167" s="4"/>
      <c r="N167" s="75">
        <v>0</v>
      </c>
      <c r="O167" s="78">
        <v>1800</v>
      </c>
      <c r="P167" s="52">
        <f t="shared" si="558"/>
        <v>0</v>
      </c>
      <c r="Q167" s="86" t="s">
        <v>252</v>
      </c>
      <c r="R167" s="33">
        <f t="shared" ca="1" si="559"/>
        <v>0</v>
      </c>
      <c r="S167" s="83">
        <v>0.4</v>
      </c>
      <c r="T167" s="33">
        <f t="shared" ca="1" si="560"/>
        <v>0</v>
      </c>
      <c r="U167" s="83">
        <v>0.4</v>
      </c>
      <c r="V167" s="61" t="str">
        <f t="shared" si="561"/>
        <v xml:space="preserve"> </v>
      </c>
      <c r="W167" s="88" t="s">
        <v>271</v>
      </c>
      <c r="X167" s="61"/>
      <c r="Z167" s="92">
        <v>1</v>
      </c>
      <c r="AB167" s="7">
        <f t="shared" ca="1" si="562"/>
        <v>0</v>
      </c>
      <c r="AC167" s="7">
        <f t="shared" ca="1" si="563"/>
        <v>0</v>
      </c>
      <c r="AD167" s="7">
        <f t="shared" ca="1" si="564"/>
        <v>0</v>
      </c>
      <c r="AE167" s="7">
        <f t="shared" si="565"/>
        <v>0</v>
      </c>
      <c r="AF167" s="7">
        <f t="shared" si="566"/>
        <v>0</v>
      </c>
      <c r="AG167" s="68">
        <f t="shared" ca="1" si="567"/>
        <v>0</v>
      </c>
      <c r="AH167" s="68">
        <f t="shared" ca="1" si="568"/>
        <v>0</v>
      </c>
      <c r="AJ167" s="124"/>
      <c r="AL167" s="51">
        <f t="shared" si="569"/>
        <v>0</v>
      </c>
      <c r="AM167" s="69">
        <f t="shared" ca="1" si="570"/>
        <v>0</v>
      </c>
      <c r="AN167" s="70">
        <f t="shared" ca="1" si="571"/>
        <v>0</v>
      </c>
      <c r="AO167" s="70">
        <f t="shared" ca="1" si="572"/>
        <v>0</v>
      </c>
    </row>
    <row r="168" spans="2:41" x14ac:dyDescent="0.35">
      <c r="B168" t="str">
        <f t="shared" si="554"/>
        <v>CALCULO_EDIF!C3450:E3474</v>
      </c>
      <c r="C168">
        <f t="shared" si="555"/>
        <v>3450</v>
      </c>
      <c r="D168">
        <f t="shared" si="556"/>
        <v>3474</v>
      </c>
      <c r="E168" s="38">
        <v>139</v>
      </c>
      <c r="F168" t="str">
        <f t="shared" si="557"/>
        <v>CALCULO_EDIF!C3450:C3474</v>
      </c>
      <c r="H168" s="2"/>
      <c r="I168" s="2" t="s">
        <v>322</v>
      </c>
      <c r="J168" s="96" t="s">
        <v>389</v>
      </c>
      <c r="K168" s="2"/>
      <c r="L168" s="75"/>
      <c r="M168" s="4"/>
      <c r="N168" s="75">
        <v>0</v>
      </c>
      <c r="O168" s="78">
        <v>2000</v>
      </c>
      <c r="P168" s="52">
        <f t="shared" si="558"/>
        <v>0</v>
      </c>
      <c r="Q168" s="86" t="s">
        <v>252</v>
      </c>
      <c r="R168" s="33">
        <f t="shared" ca="1" si="559"/>
        <v>0</v>
      </c>
      <c r="S168" s="83">
        <v>0.4</v>
      </c>
      <c r="T168" s="33">
        <f t="shared" ca="1" si="560"/>
        <v>0</v>
      </c>
      <c r="U168" s="83">
        <v>0.4</v>
      </c>
      <c r="V168" s="61" t="str">
        <f t="shared" si="561"/>
        <v xml:space="preserve"> </v>
      </c>
      <c r="W168" s="88" t="s">
        <v>271</v>
      </c>
      <c r="X168" s="61"/>
      <c r="Z168" s="92">
        <v>1</v>
      </c>
      <c r="AB168" s="7">
        <f t="shared" ca="1" si="562"/>
        <v>0</v>
      </c>
      <c r="AC168" s="7">
        <f t="shared" ca="1" si="563"/>
        <v>0</v>
      </c>
      <c r="AD168" s="7">
        <f t="shared" ca="1" si="564"/>
        <v>0</v>
      </c>
      <c r="AE168" s="7">
        <f t="shared" si="565"/>
        <v>0</v>
      </c>
      <c r="AF168" s="7">
        <f t="shared" si="566"/>
        <v>0</v>
      </c>
      <c r="AG168" s="68">
        <f t="shared" ca="1" si="567"/>
        <v>0</v>
      </c>
      <c r="AH168" s="68">
        <f t="shared" ca="1" si="568"/>
        <v>0</v>
      </c>
      <c r="AJ168" s="124"/>
      <c r="AL168" s="51">
        <f t="shared" si="569"/>
        <v>0</v>
      </c>
      <c r="AM168" s="69">
        <f t="shared" ca="1" si="570"/>
        <v>0</v>
      </c>
      <c r="AN168" s="70">
        <f t="shared" ca="1" si="571"/>
        <v>0</v>
      </c>
      <c r="AO168" s="70">
        <f t="shared" ca="1" si="572"/>
        <v>0</v>
      </c>
    </row>
    <row r="169" spans="2:41" x14ac:dyDescent="0.35">
      <c r="B169" t="str">
        <f t="shared" si="554"/>
        <v>CALCULO_EDIF!C3475:E3499</v>
      </c>
      <c r="C169">
        <f t="shared" si="555"/>
        <v>3475</v>
      </c>
      <c r="D169">
        <f t="shared" si="556"/>
        <v>3499</v>
      </c>
      <c r="E169" s="38">
        <v>140</v>
      </c>
      <c r="F169" t="str">
        <f t="shared" si="557"/>
        <v>CALCULO_EDIF!C3475:C3499</v>
      </c>
      <c r="H169" s="2"/>
      <c r="I169" s="2" t="s">
        <v>323</v>
      </c>
      <c r="J169" s="96" t="s">
        <v>389</v>
      </c>
      <c r="K169" s="2"/>
      <c r="L169" s="75"/>
      <c r="M169" s="4"/>
      <c r="N169" s="75">
        <v>0</v>
      </c>
      <c r="O169" s="78">
        <v>1000</v>
      </c>
      <c r="P169" s="52">
        <f t="shared" si="558"/>
        <v>0</v>
      </c>
      <c r="Q169" s="86" t="s">
        <v>252</v>
      </c>
      <c r="R169" s="33">
        <f t="shared" ca="1" si="559"/>
        <v>0</v>
      </c>
      <c r="S169" s="83">
        <v>0.4</v>
      </c>
      <c r="T169" s="33">
        <f t="shared" ca="1" si="560"/>
        <v>0</v>
      </c>
      <c r="U169" s="83">
        <v>0.4</v>
      </c>
      <c r="V169" s="61" t="str">
        <f t="shared" si="561"/>
        <v xml:space="preserve"> </v>
      </c>
      <c r="W169" s="88" t="s">
        <v>271</v>
      </c>
      <c r="X169" s="61"/>
      <c r="Z169" s="92">
        <v>1</v>
      </c>
      <c r="AB169" s="7">
        <f t="shared" ca="1" si="562"/>
        <v>0</v>
      </c>
      <c r="AC169" s="7">
        <f t="shared" ca="1" si="563"/>
        <v>0</v>
      </c>
      <c r="AD169" s="7">
        <f t="shared" ca="1" si="564"/>
        <v>0</v>
      </c>
      <c r="AE169" s="7">
        <f t="shared" si="565"/>
        <v>0</v>
      </c>
      <c r="AF169" s="7">
        <f t="shared" si="566"/>
        <v>0</v>
      </c>
      <c r="AG169" s="68">
        <f t="shared" ca="1" si="567"/>
        <v>0</v>
      </c>
      <c r="AH169" s="68">
        <f t="shared" ca="1" si="568"/>
        <v>0</v>
      </c>
      <c r="AJ169" s="124"/>
      <c r="AL169" s="51">
        <f t="shared" si="569"/>
        <v>0</v>
      </c>
      <c r="AM169" s="69">
        <f t="shared" ca="1" si="570"/>
        <v>0</v>
      </c>
      <c r="AN169" s="70">
        <f t="shared" ca="1" si="571"/>
        <v>0</v>
      </c>
      <c r="AO169" s="70">
        <f t="shared" ca="1" si="572"/>
        <v>0</v>
      </c>
    </row>
    <row r="170" spans="2:41" x14ac:dyDescent="0.35">
      <c r="B170" t="str">
        <f t="shared" ref="B170" si="573">CONCATENATE("CALCULO_EDIF!","C",C170,":","E",D170)</f>
        <v>CALCULO_EDIF!C3500:E3524</v>
      </c>
      <c r="C170">
        <f t="shared" ref="C170" si="574">IF(E170=1,1,(E170-1)*25)</f>
        <v>3500</v>
      </c>
      <c r="D170">
        <f t="shared" ref="D170" si="575">IF(E170=1,24,C170+24)</f>
        <v>3524</v>
      </c>
      <c r="E170" s="38">
        <v>141</v>
      </c>
      <c r="F170" t="str">
        <f t="shared" ref="F170" si="576">CONCATENATE("CALCULO_EDIF!","C",C170,":","C",D170)</f>
        <v>CALCULO_EDIF!C3500:C3524</v>
      </c>
      <c r="H170" s="2"/>
      <c r="I170" s="2" t="s">
        <v>324</v>
      </c>
      <c r="J170" s="96" t="s">
        <v>389</v>
      </c>
      <c r="K170" s="2"/>
      <c r="L170" s="75"/>
      <c r="M170" s="4"/>
      <c r="N170" s="75">
        <v>0</v>
      </c>
      <c r="O170" s="78">
        <v>1000</v>
      </c>
      <c r="P170" s="52">
        <f t="shared" ref="P170" si="577">IF(AND(ISBLANK(L170)*ISBLANK(N170)),"-",IF(AND(NOT(ISBLANK(L170))*NOT(ISBLANK(N170))),"Error",IF(ISBLANK(L170),N170,L170*O170)))</f>
        <v>0</v>
      </c>
      <c r="Q170" s="86" t="s">
        <v>252</v>
      </c>
      <c r="R170" s="33">
        <f t="shared" ref="R170" ca="1" si="578">IF(Q170="Otro",$B$1,VLOOKUP(Q170, INDIRECT(B170),2,FALSE))</f>
        <v>0</v>
      </c>
      <c r="S170" s="83">
        <v>0.4</v>
      </c>
      <c r="T170" s="33">
        <f t="shared" ref="T170" ca="1" si="579">IF(Q170="Otro",$B$1,VLOOKUP(Q170, INDIRECT(B170),3,FALSE))</f>
        <v>0</v>
      </c>
      <c r="U170" s="83">
        <v>0.4</v>
      </c>
      <c r="V170" s="61" t="str">
        <f t="shared" ref="V170" si="580">IF(S170+U170&gt;100%,"Error, suma &gt; 100%"," ")</f>
        <v xml:space="preserve"> </v>
      </c>
      <c r="W170" s="88" t="s">
        <v>271</v>
      </c>
      <c r="X170" s="61"/>
      <c r="Z170" s="92">
        <v>1</v>
      </c>
      <c r="AB170" s="7">
        <f t="shared" ref="AB170" ca="1" si="581">IF(R170="Valor:",P170*S170,P170*R170)</f>
        <v>0</v>
      </c>
      <c r="AC170" s="7">
        <f t="shared" ref="AC170" ca="1" si="582">IF(T170="Valor:",P170*U170,P170*T170)</f>
        <v>0</v>
      </c>
      <c r="AD170" s="7">
        <f t="shared" ref="AD170" ca="1" si="583">P170-AC170</f>
        <v>0</v>
      </c>
      <c r="AE170" s="7">
        <f t="shared" ref="AE170" si="584">P170*Z170</f>
        <v>0</v>
      </c>
      <c r="AF170" s="7">
        <f t="shared" ref="AF170" si="585">P170-AE170</f>
        <v>0</v>
      </c>
      <c r="AG170" s="68">
        <f t="shared" ref="AG170" ca="1" si="586">IF(AB170=AE170,AE170,IF(AB170&gt;AE170,AE170,AB170))</f>
        <v>0</v>
      </c>
      <c r="AH170" s="68">
        <f t="shared" ref="AH170" ca="1" si="587">IF(Z170=0,AE170,IF(AB170=AE170,AE170,IF(AB170&gt;AE170,AE170,IF((AB170/AE170+AN170/AE170)&gt;1,AB170,AO170))))</f>
        <v>0</v>
      </c>
      <c r="AJ170" s="124"/>
      <c r="AL170" s="51">
        <f t="shared" ref="AL170" si="588">AE170</f>
        <v>0</v>
      </c>
      <c r="AM170" s="69">
        <f t="shared" ref="AM170" ca="1" si="589">IF(T170="Valor:",U170*Z170,T170*Z170)</f>
        <v>0</v>
      </c>
      <c r="AN170" s="70">
        <f t="shared" ref="AN170" ca="1" si="590">P170*AM170</f>
        <v>0</v>
      </c>
      <c r="AO170" s="70">
        <f t="shared" ref="AO170" ca="1" si="591">AL170-AN170</f>
        <v>0</v>
      </c>
    </row>
    <row r="171" spans="2:41" x14ac:dyDescent="0.35">
      <c r="B171" t="str">
        <f t="shared" si="554"/>
        <v>CALCULO_EDIF!C3525:E3549</v>
      </c>
      <c r="C171">
        <f t="shared" si="555"/>
        <v>3525</v>
      </c>
      <c r="D171">
        <f t="shared" si="556"/>
        <v>3549</v>
      </c>
      <c r="E171" s="38">
        <v>142</v>
      </c>
      <c r="F171" t="str">
        <f t="shared" si="557"/>
        <v>CALCULO_EDIF!C3525:C3549</v>
      </c>
      <c r="H171" s="2"/>
      <c r="I171" s="2" t="s">
        <v>325</v>
      </c>
      <c r="J171" s="96" t="s">
        <v>389</v>
      </c>
      <c r="K171" s="2"/>
      <c r="L171" s="75"/>
      <c r="M171" s="4"/>
      <c r="N171" s="75">
        <v>0</v>
      </c>
      <c r="O171" s="78">
        <v>1000</v>
      </c>
      <c r="P171" s="52">
        <f t="shared" si="558"/>
        <v>0</v>
      </c>
      <c r="Q171" s="86" t="s">
        <v>252</v>
      </c>
      <c r="R171" s="33">
        <f t="shared" ca="1" si="559"/>
        <v>0</v>
      </c>
      <c r="S171" s="83">
        <v>0.4</v>
      </c>
      <c r="T171" s="33">
        <f t="shared" ca="1" si="560"/>
        <v>0</v>
      </c>
      <c r="U171" s="83">
        <v>0.4</v>
      </c>
      <c r="V171" s="61" t="str">
        <f t="shared" si="561"/>
        <v xml:space="preserve"> </v>
      </c>
      <c r="W171" s="88" t="s">
        <v>271</v>
      </c>
      <c r="X171" s="61"/>
      <c r="Z171" s="92">
        <v>1</v>
      </c>
      <c r="AB171" s="7">
        <f t="shared" ca="1" si="562"/>
        <v>0</v>
      </c>
      <c r="AC171" s="7">
        <f t="shared" ca="1" si="563"/>
        <v>0</v>
      </c>
      <c r="AD171" s="7">
        <f t="shared" ca="1" si="564"/>
        <v>0</v>
      </c>
      <c r="AE171" s="7">
        <f t="shared" si="565"/>
        <v>0</v>
      </c>
      <c r="AF171" s="7">
        <f t="shared" si="566"/>
        <v>0</v>
      </c>
      <c r="AG171" s="68">
        <f t="shared" ca="1" si="567"/>
        <v>0</v>
      </c>
      <c r="AH171" s="68">
        <f t="shared" ca="1" si="568"/>
        <v>0</v>
      </c>
      <c r="AJ171" s="124"/>
      <c r="AL171" s="51">
        <f t="shared" si="569"/>
        <v>0</v>
      </c>
      <c r="AM171" s="69">
        <f t="shared" ca="1" si="570"/>
        <v>0</v>
      </c>
      <c r="AN171" s="70">
        <f t="shared" ca="1" si="571"/>
        <v>0</v>
      </c>
      <c r="AO171" s="70">
        <f t="shared" ca="1" si="572"/>
        <v>0</v>
      </c>
    </row>
    <row r="172" spans="2:41" x14ac:dyDescent="0.35">
      <c r="B172" t="str">
        <f t="shared" si="538"/>
        <v>CALCULO_EDIF!C3550:E3574</v>
      </c>
      <c r="C172">
        <f t="shared" si="472"/>
        <v>3550</v>
      </c>
      <c r="D172">
        <f t="shared" si="420"/>
        <v>3574</v>
      </c>
      <c r="E172" s="38">
        <v>143</v>
      </c>
      <c r="F172" t="str">
        <f t="shared" si="473"/>
        <v>CALCULO_EDIF!C3550:C3574</v>
      </c>
      <c r="H172" s="2"/>
      <c r="I172" s="2" t="s">
        <v>27</v>
      </c>
      <c r="J172" s="96" t="s">
        <v>389</v>
      </c>
      <c r="K172" s="2"/>
      <c r="L172" s="75"/>
      <c r="M172" s="4"/>
      <c r="N172" s="75">
        <v>0</v>
      </c>
      <c r="O172" s="78">
        <v>1000</v>
      </c>
      <c r="P172" s="52">
        <f t="shared" si="539"/>
        <v>0</v>
      </c>
      <c r="Q172" s="86" t="s">
        <v>252</v>
      </c>
      <c r="R172" s="33">
        <f t="shared" ca="1" si="540"/>
        <v>0</v>
      </c>
      <c r="S172" s="83">
        <v>0.4</v>
      </c>
      <c r="T172" s="33">
        <f t="shared" ca="1" si="541"/>
        <v>0</v>
      </c>
      <c r="U172" s="83">
        <v>0.4</v>
      </c>
      <c r="V172" s="61" t="str">
        <f t="shared" si="542"/>
        <v xml:space="preserve"> </v>
      </c>
      <c r="W172" s="88" t="s">
        <v>271</v>
      </c>
      <c r="X172" s="61"/>
      <c r="Z172" s="92">
        <v>1</v>
      </c>
      <c r="AB172" s="7">
        <f t="shared" ca="1" si="543"/>
        <v>0</v>
      </c>
      <c r="AC172" s="7">
        <f t="shared" ca="1" si="544"/>
        <v>0</v>
      </c>
      <c r="AD172" s="7">
        <f t="shared" ca="1" si="545"/>
        <v>0</v>
      </c>
      <c r="AE172" s="7">
        <f t="shared" si="546"/>
        <v>0</v>
      </c>
      <c r="AF172" s="7">
        <f t="shared" si="547"/>
        <v>0</v>
      </c>
      <c r="AG172" s="68">
        <f t="shared" ca="1" si="553"/>
        <v>0</v>
      </c>
      <c r="AH172" s="68">
        <f t="shared" ca="1" si="549"/>
        <v>0</v>
      </c>
      <c r="AJ172" s="124"/>
      <c r="AL172" s="51">
        <f t="shared" si="550"/>
        <v>0</v>
      </c>
      <c r="AM172" s="69">
        <f t="shared" ca="1" si="551"/>
        <v>0</v>
      </c>
      <c r="AN172" s="70">
        <f t="shared" ca="1" si="552"/>
        <v>0</v>
      </c>
      <c r="AO172" s="70">
        <f t="shared" ca="1" si="400"/>
        <v>0</v>
      </c>
    </row>
    <row r="173" spans="2:41" s="23" customFormat="1" ht="5.25" customHeight="1" x14ac:dyDescent="0.35">
      <c r="B173"/>
      <c r="C173"/>
      <c r="D173"/>
      <c r="E173" s="38"/>
      <c r="F173"/>
      <c r="G173"/>
      <c r="L173" s="76"/>
      <c r="N173" s="76"/>
      <c r="O173" s="81"/>
      <c r="P173" s="45"/>
      <c r="Q173" s="76"/>
      <c r="S173" s="76"/>
      <c r="U173" s="76"/>
      <c r="V173" s="66"/>
      <c r="W173" s="90"/>
      <c r="X173" s="66"/>
      <c r="Z173" s="76"/>
    </row>
    <row r="174" spans="2:41" x14ac:dyDescent="0.35">
      <c r="B174" t="str">
        <f t="shared" si="538"/>
        <v>CALCULO_EDIF!C3575:E3599</v>
      </c>
      <c r="C174">
        <f t="shared" si="472"/>
        <v>3575</v>
      </c>
      <c r="D174">
        <f t="shared" si="420"/>
        <v>3599</v>
      </c>
      <c r="E174" s="38">
        <v>144</v>
      </c>
      <c r="F174" t="str">
        <f t="shared" si="473"/>
        <v>CALCULO_EDIF!C3575:C3599</v>
      </c>
      <c r="H174" s="3" t="s">
        <v>47</v>
      </c>
      <c r="I174" s="2" t="s">
        <v>52</v>
      </c>
      <c r="J174" s="96" t="s">
        <v>389</v>
      </c>
      <c r="K174" s="2"/>
      <c r="L174" s="75"/>
      <c r="M174" s="4"/>
      <c r="N174" s="75">
        <v>0</v>
      </c>
      <c r="O174" s="78">
        <v>1000</v>
      </c>
      <c r="P174" s="52">
        <f>IF(AND(ISBLANK(L174)*ISBLANK(N174)),"-",IF(AND(NOT(ISBLANK(L174))*NOT(ISBLANK(N174))),"Error",IF(ISBLANK(L174),N174,L174*O174)))</f>
        <v>0</v>
      </c>
      <c r="Q174" s="86" t="s">
        <v>252</v>
      </c>
      <c r="R174" s="33">
        <f ca="1">IF(Q174="Otro",$B$1,VLOOKUP(Q174, INDIRECT(B174),2,FALSE))</f>
        <v>0</v>
      </c>
      <c r="S174" s="83">
        <v>0.4</v>
      </c>
      <c r="T174" s="33">
        <f t="shared" ca="1" si="541"/>
        <v>0</v>
      </c>
      <c r="U174" s="83">
        <v>0.4</v>
      </c>
      <c r="V174" s="61" t="str">
        <f>IF(S174+U174&gt;100%,"Error, suma &gt; 100%"," ")</f>
        <v xml:space="preserve"> </v>
      </c>
      <c r="W174" s="88" t="s">
        <v>271</v>
      </c>
      <c r="X174" s="61"/>
      <c r="Z174" s="92">
        <v>1</v>
      </c>
      <c r="AB174" s="7">
        <f ca="1">IF(R174="Valor:",P174*S174,P174*R174)</f>
        <v>0</v>
      </c>
      <c r="AC174" s="7">
        <f ca="1">IF(T174="Valor:",P174*U174,P174*T174)</f>
        <v>0</v>
      </c>
      <c r="AD174" s="7">
        <f ca="1">P174-AC174</f>
        <v>0</v>
      </c>
      <c r="AE174" s="7">
        <f>P174*Z174</f>
        <v>0</v>
      </c>
      <c r="AF174" s="7">
        <f>P174-AE174</f>
        <v>0</v>
      </c>
      <c r="AG174" s="68">
        <f t="shared" ca="1" si="553"/>
        <v>0</v>
      </c>
      <c r="AH174" s="68">
        <f ca="1">IF(Z174=0,AE174,IF(AB174=AE174,AE174,IF(AB174&gt;AE174,AE174,IF((AB174/AE174+AN174/AE174)&gt;1,AB174,AO174))))</f>
        <v>0</v>
      </c>
      <c r="AJ174" s="124">
        <f ca="1">IF(SUM(AH174:AH178)=0,0%,SUM(AG174:AG178)/SUM(AH174:AH178))</f>
        <v>0</v>
      </c>
      <c r="AL174" s="51">
        <f>AE174</f>
        <v>0</v>
      </c>
      <c r="AM174" s="69">
        <f ca="1">IF(T174="Valor:",U174*Z174,T174*Z174)</f>
        <v>0</v>
      </c>
      <c r="AN174" s="70">
        <f ca="1">P174*AM174</f>
        <v>0</v>
      </c>
      <c r="AO174" s="70">
        <f t="shared" ca="1" si="400"/>
        <v>0</v>
      </c>
    </row>
    <row r="175" spans="2:41" x14ac:dyDescent="0.35">
      <c r="B175" t="str">
        <f t="shared" si="538"/>
        <v>CALCULO_EDIF!C3600:E3624</v>
      </c>
      <c r="C175">
        <f t="shared" si="472"/>
        <v>3600</v>
      </c>
      <c r="D175">
        <f t="shared" si="420"/>
        <v>3624</v>
      </c>
      <c r="E175" s="38">
        <v>145</v>
      </c>
      <c r="F175" t="str">
        <f t="shared" si="473"/>
        <v>CALCULO_EDIF!C3600:C3624</v>
      </c>
      <c r="H175" s="3"/>
      <c r="I175" s="2" t="s">
        <v>53</v>
      </c>
      <c r="J175" s="96" t="s">
        <v>389</v>
      </c>
      <c r="K175" s="2"/>
      <c r="L175" s="75"/>
      <c r="M175" s="4"/>
      <c r="N175" s="75">
        <v>0</v>
      </c>
      <c r="O175" s="78">
        <v>700</v>
      </c>
      <c r="P175" s="52">
        <f>IF(AND(ISBLANK(L175)*ISBLANK(N175)),"-",IF(AND(NOT(ISBLANK(L175))*NOT(ISBLANK(N175))),"Error",IF(ISBLANK(L175),N175,L175*O175)))</f>
        <v>0</v>
      </c>
      <c r="Q175" s="86" t="s">
        <v>252</v>
      </c>
      <c r="R175" s="33">
        <f ca="1">IF(Q175="Otro",$B$1,VLOOKUP(Q175, INDIRECT(B175),2,FALSE))</f>
        <v>0</v>
      </c>
      <c r="S175" s="83">
        <v>0.4</v>
      </c>
      <c r="T175" s="33">
        <f t="shared" ca="1" si="541"/>
        <v>0</v>
      </c>
      <c r="U175" s="83">
        <v>0.4</v>
      </c>
      <c r="V175" s="61" t="str">
        <f>IF(S175+U175&gt;100%,"Error, suma &gt; 100%"," ")</f>
        <v xml:space="preserve"> </v>
      </c>
      <c r="W175" s="88" t="s">
        <v>271</v>
      </c>
      <c r="X175" s="61"/>
      <c r="Z175" s="92">
        <v>1</v>
      </c>
      <c r="AB175" s="7">
        <f ca="1">IF(R175="Valor:",P175*S175,P175*R175)</f>
        <v>0</v>
      </c>
      <c r="AC175" s="7">
        <f ca="1">IF(T175="Valor:",P175*U175,P175*T175)</f>
        <v>0</v>
      </c>
      <c r="AD175" s="7">
        <f ca="1">P175-AC175</f>
        <v>0</v>
      </c>
      <c r="AE175" s="7">
        <f>P175*Z175</f>
        <v>0</v>
      </c>
      <c r="AF175" s="7">
        <f>P175-AE175</f>
        <v>0</v>
      </c>
      <c r="AG175" s="68">
        <f t="shared" ca="1" si="553"/>
        <v>0</v>
      </c>
      <c r="AH175" s="68">
        <f ca="1">IF(Z175=0,AE175,IF(AB175=AE175,AE175,IF(AB175&gt;AE175,AE175,IF((AB175/AE175+AN175/AE175)&gt;1,AB175,AO175))))</f>
        <v>0</v>
      </c>
      <c r="AJ175" s="124"/>
      <c r="AL175" s="51">
        <f>AE175</f>
        <v>0</v>
      </c>
      <c r="AM175" s="69">
        <f ca="1">IF(T175="Valor:",U175*Z175,T175*Z175)</f>
        <v>0</v>
      </c>
      <c r="AN175" s="70">
        <f ca="1">P175*AM175</f>
        <v>0</v>
      </c>
      <c r="AO175" s="70">
        <f t="shared" ca="1" si="400"/>
        <v>0</v>
      </c>
    </row>
    <row r="176" spans="2:41" x14ac:dyDescent="0.35">
      <c r="B176" t="str">
        <f t="shared" ref="B176" si="592">CONCATENATE("CALCULO_EDIF!","C",C176,":","E",D176)</f>
        <v>CALCULO_EDIF!C3625:E3649</v>
      </c>
      <c r="C176">
        <f t="shared" si="472"/>
        <v>3625</v>
      </c>
      <c r="D176">
        <f t="shared" si="420"/>
        <v>3649</v>
      </c>
      <c r="E176" s="38">
        <v>146</v>
      </c>
      <c r="F176" t="str">
        <f t="shared" si="473"/>
        <v>CALCULO_EDIF!C3625:C3649</v>
      </c>
      <c r="H176" s="3"/>
      <c r="I176" s="2" t="s">
        <v>326</v>
      </c>
      <c r="J176" s="96" t="s">
        <v>389</v>
      </c>
      <c r="K176" s="2"/>
      <c r="L176" s="75"/>
      <c r="M176" s="4"/>
      <c r="N176" s="75">
        <v>0</v>
      </c>
      <c r="O176" s="78">
        <v>700</v>
      </c>
      <c r="P176" s="52">
        <f>IF(AND(ISBLANK(L176)*ISBLANK(N176)),"-",IF(AND(NOT(ISBLANK(L176))*NOT(ISBLANK(N176))),"Error",IF(ISBLANK(L176),N176,L176*O176)))</f>
        <v>0</v>
      </c>
      <c r="Q176" s="86" t="s">
        <v>252</v>
      </c>
      <c r="R176" s="33">
        <f ca="1">IF(Q176="Otro",$B$1,VLOOKUP(Q176, INDIRECT(B176),2,FALSE))</f>
        <v>0</v>
      </c>
      <c r="S176" s="83">
        <v>0.4</v>
      </c>
      <c r="T176" s="33">
        <f t="shared" ref="T176" ca="1" si="593">IF(Q176="Otro",$B$1,VLOOKUP(Q176, INDIRECT(B176),3,FALSE))</f>
        <v>0</v>
      </c>
      <c r="U176" s="83">
        <v>0.4</v>
      </c>
      <c r="V176" s="61" t="str">
        <f>IF(S176+U176&gt;100%,"Error, suma &gt; 100%"," ")</f>
        <v xml:space="preserve"> </v>
      </c>
      <c r="W176" s="88" t="s">
        <v>271</v>
      </c>
      <c r="X176" s="61"/>
      <c r="Z176" s="92">
        <v>1</v>
      </c>
      <c r="AB176" s="7">
        <f ca="1">IF(R176="Valor:",P176*S176,P176*R176)</f>
        <v>0</v>
      </c>
      <c r="AC176" s="7">
        <f ca="1">IF(T176="Valor:",P176*U176,P176*T176)</f>
        <v>0</v>
      </c>
      <c r="AD176" s="7">
        <f ca="1">P176-AC176</f>
        <v>0</v>
      </c>
      <c r="AE176" s="7">
        <f>P176*Z176</f>
        <v>0</v>
      </c>
      <c r="AF176" s="7">
        <f>P176-AE176</f>
        <v>0</v>
      </c>
      <c r="AG176" s="68">
        <f t="shared" ref="AG176" ca="1" si="594">IF(AB176=AE176,AE176,IF(AB176&gt;AE176,AE176,AB176))</f>
        <v>0</v>
      </c>
      <c r="AH176" s="68">
        <f ca="1">IF(Z176=0,AE176,IF(AB176=AE176,AE176,IF(AB176&gt;AE176,AE176,IF((AB176/AE176+AN176/AE176)&gt;1,AB176,AO176))))</f>
        <v>0</v>
      </c>
      <c r="AJ176" s="124"/>
      <c r="AL176" s="51">
        <f>AE176</f>
        <v>0</v>
      </c>
      <c r="AM176" s="69">
        <f ca="1">IF(T176="Valor:",U176*Z176,T176*Z176)</f>
        <v>0</v>
      </c>
      <c r="AN176" s="70">
        <f ca="1">P176*AM176</f>
        <v>0</v>
      </c>
      <c r="AO176" s="70">
        <f t="shared" ref="AO176" ca="1" si="595">AL176-AN176</f>
        <v>0</v>
      </c>
    </row>
    <row r="177" spans="2:41" x14ac:dyDescent="0.35">
      <c r="B177" t="str">
        <f t="shared" si="538"/>
        <v>CALCULO_EDIF!C3650:E3674</v>
      </c>
      <c r="C177">
        <f t="shared" ref="C177" si="596">IF(E177=1,1,(E177-1)*25)</f>
        <v>3650</v>
      </c>
      <c r="D177">
        <f t="shared" ref="D177" si="597">IF(E177=1,24,C177+24)</f>
        <v>3674</v>
      </c>
      <c r="E177" s="38">
        <v>147</v>
      </c>
      <c r="F177" t="str">
        <f t="shared" ref="F177" si="598">CONCATENATE("CALCULO_EDIF!","C",C177,":","C",D177)</f>
        <v>CALCULO_EDIF!C3650:C3674</v>
      </c>
      <c r="H177" s="3"/>
      <c r="I177" s="2" t="s">
        <v>54</v>
      </c>
      <c r="J177" s="96" t="s">
        <v>389</v>
      </c>
      <c r="K177" s="2"/>
      <c r="L177" s="75"/>
      <c r="M177" s="4"/>
      <c r="N177" s="75">
        <v>0</v>
      </c>
      <c r="O177" s="78">
        <v>2500</v>
      </c>
      <c r="P177" s="52">
        <f>IF(AND(ISBLANK(L177)*ISBLANK(N177)),"-",IF(AND(NOT(ISBLANK(L177))*NOT(ISBLANK(N177))),"Error",IF(ISBLANK(L177),N177,L177*O177)))</f>
        <v>0</v>
      </c>
      <c r="Q177" s="86" t="s">
        <v>252</v>
      </c>
      <c r="R177" s="33">
        <f ca="1">IF(Q177="Otro",$B$1,VLOOKUP(Q177, INDIRECT(B177),2,FALSE))</f>
        <v>0</v>
      </c>
      <c r="S177" s="83">
        <v>0.4</v>
      </c>
      <c r="T177" s="33">
        <f t="shared" ca="1" si="541"/>
        <v>0</v>
      </c>
      <c r="U177" s="83">
        <v>0.4</v>
      </c>
      <c r="V177" s="61" t="str">
        <f>IF(S177+U177&gt;100%,"Error, suma &gt; 100%"," ")</f>
        <v xml:space="preserve"> </v>
      </c>
      <c r="W177" s="88" t="s">
        <v>271</v>
      </c>
      <c r="X177" s="61"/>
      <c r="Z177" s="92">
        <v>1</v>
      </c>
      <c r="AB177" s="7">
        <f ca="1">IF(R177="Valor:",P177*S177,P177*R177)</f>
        <v>0</v>
      </c>
      <c r="AC177" s="7">
        <f ca="1">IF(T177="Valor:",P177*U177,P177*T177)</f>
        <v>0</v>
      </c>
      <c r="AD177" s="7">
        <f ca="1">P177-AC177</f>
        <v>0</v>
      </c>
      <c r="AE177" s="7">
        <f>P177*Z177</f>
        <v>0</v>
      </c>
      <c r="AF177" s="7">
        <f>P177-AE177</f>
        <v>0</v>
      </c>
      <c r="AG177" s="68">
        <f t="shared" ca="1" si="553"/>
        <v>0</v>
      </c>
      <c r="AH177" s="68">
        <f ca="1">IF(Z177=0,AE177,IF(AB177=AE177,AE177,IF(AB177&gt;AE177,AE177,IF((AB177/AE177+AN177/AE177)&gt;1,AB177,AO177))))</f>
        <v>0</v>
      </c>
      <c r="AJ177" s="124"/>
      <c r="AL177" s="51">
        <f>AE177</f>
        <v>0</v>
      </c>
      <c r="AM177" s="69">
        <f ca="1">IF(T177="Valor:",U177*Z177,T177*Z177)</f>
        <v>0</v>
      </c>
      <c r="AN177" s="70">
        <f ca="1">P177*AM177</f>
        <v>0</v>
      </c>
      <c r="AO177" s="70">
        <f t="shared" ca="1" si="400"/>
        <v>0</v>
      </c>
    </row>
    <row r="178" spans="2:41" x14ac:dyDescent="0.35">
      <c r="B178" t="str">
        <f t="shared" si="538"/>
        <v>CALCULO_EDIF!C3675:E3699</v>
      </c>
      <c r="C178">
        <f t="shared" si="472"/>
        <v>3675</v>
      </c>
      <c r="D178">
        <f t="shared" si="420"/>
        <v>3699</v>
      </c>
      <c r="E178" s="38">
        <v>148</v>
      </c>
      <c r="F178" t="str">
        <f t="shared" si="473"/>
        <v>CALCULO_EDIF!C3675:C3699</v>
      </c>
      <c r="H178" s="3"/>
      <c r="I178" s="2" t="s">
        <v>27</v>
      </c>
      <c r="J178" s="96" t="s">
        <v>389</v>
      </c>
      <c r="K178" s="2"/>
      <c r="L178" s="75"/>
      <c r="M178" s="4"/>
      <c r="N178" s="75">
        <v>0</v>
      </c>
      <c r="O178" s="78">
        <v>1000</v>
      </c>
      <c r="P178" s="52">
        <f>IF(AND(ISBLANK(L178)*ISBLANK(N178)),"-",IF(AND(NOT(ISBLANK(L178))*NOT(ISBLANK(N178))),"Error",IF(ISBLANK(L178),N178,L178*O178)))</f>
        <v>0</v>
      </c>
      <c r="Q178" s="86" t="s">
        <v>252</v>
      </c>
      <c r="R178" s="33">
        <f ca="1">IF(Q178="Otro",$B$1,VLOOKUP(Q178, INDIRECT(B178),2,FALSE))</f>
        <v>0</v>
      </c>
      <c r="S178" s="83">
        <v>0.4</v>
      </c>
      <c r="T178" s="33">
        <f t="shared" ca="1" si="541"/>
        <v>0</v>
      </c>
      <c r="U178" s="83">
        <v>0.4</v>
      </c>
      <c r="V178" s="61" t="str">
        <f>IF(S178+U178&gt;100%,"Error, suma &gt; 100%"," ")</f>
        <v xml:space="preserve"> </v>
      </c>
      <c r="W178" s="88" t="s">
        <v>271</v>
      </c>
      <c r="X178" s="61"/>
      <c r="Z178" s="92">
        <v>1</v>
      </c>
      <c r="AB178" s="7">
        <f ca="1">IF(R178="Valor:",P178*S178,P178*R178)</f>
        <v>0</v>
      </c>
      <c r="AC178" s="7">
        <f ca="1">IF(T178="Valor:",P178*U178,P178*T178)</f>
        <v>0</v>
      </c>
      <c r="AD178" s="7">
        <f ca="1">P178-AC178</f>
        <v>0</v>
      </c>
      <c r="AE178" s="7">
        <f>P178*Z178</f>
        <v>0</v>
      </c>
      <c r="AF178" s="7">
        <f>P178-AE178</f>
        <v>0</v>
      </c>
      <c r="AG178" s="68">
        <f t="shared" ca="1" si="553"/>
        <v>0</v>
      </c>
      <c r="AH178" s="68">
        <f ca="1">IF(Z178=0,AE178,IF(AB178=AE178,AE178,IF(AB178&gt;AE178,AE178,IF((AB178/AE178+AN178/AE178)&gt;1,AB178,AO178))))</f>
        <v>0</v>
      </c>
      <c r="AJ178" s="124"/>
      <c r="AL178" s="51">
        <f>AE178</f>
        <v>0</v>
      </c>
      <c r="AM178" s="69">
        <f ca="1">IF(T178="Valor:",U178*Z178,T178*Z178)</f>
        <v>0</v>
      </c>
      <c r="AN178" s="70">
        <f ca="1">P178*AM178</f>
        <v>0</v>
      </c>
      <c r="AO178" s="70">
        <f t="shared" ca="1" si="400"/>
        <v>0</v>
      </c>
    </row>
    <row r="179" spans="2:41" s="23" customFormat="1" ht="5.25" customHeight="1" x14ac:dyDescent="0.35">
      <c r="B179"/>
      <c r="C179"/>
      <c r="D179"/>
      <c r="E179" s="38"/>
      <c r="F179"/>
      <c r="G179"/>
      <c r="L179" s="76"/>
      <c r="N179" s="76"/>
      <c r="O179" s="80"/>
      <c r="P179" s="45"/>
      <c r="Q179" s="76"/>
      <c r="S179" s="76"/>
      <c r="U179" s="76"/>
      <c r="V179" s="66"/>
      <c r="W179" s="90"/>
      <c r="X179" s="66"/>
      <c r="Z179" s="76"/>
    </row>
    <row r="180" spans="2:41" x14ac:dyDescent="0.35">
      <c r="B180" t="str">
        <f t="shared" si="538"/>
        <v>CALCULO_EDIF!C3700:E3724</v>
      </c>
      <c r="C180">
        <f t="shared" si="472"/>
        <v>3700</v>
      </c>
      <c r="D180">
        <f t="shared" si="420"/>
        <v>3724</v>
      </c>
      <c r="E180" s="38">
        <v>149</v>
      </c>
      <c r="F180" t="str">
        <f t="shared" si="473"/>
        <v>CALCULO_EDIF!C3700:C3724</v>
      </c>
      <c r="H180" s="3" t="s">
        <v>244</v>
      </c>
      <c r="I180" s="2" t="s">
        <v>55</v>
      </c>
      <c r="J180" s="96" t="s">
        <v>389</v>
      </c>
      <c r="K180" s="2"/>
      <c r="L180" s="75"/>
      <c r="M180" s="4"/>
      <c r="N180" s="75">
        <v>0</v>
      </c>
      <c r="O180" s="78">
        <v>450</v>
      </c>
      <c r="P180" s="52">
        <f>IF(AND(ISBLANK(L180)*ISBLANK(N180)),"-",IF(AND(NOT(ISBLANK(L180))*NOT(ISBLANK(N180))),"Error",IF(ISBLANK(L180),N180,L180*O180)))</f>
        <v>0</v>
      </c>
      <c r="Q180" s="86" t="s">
        <v>252</v>
      </c>
      <c r="R180" s="33">
        <f ca="1">IF(Q180="Otro",$B$1,VLOOKUP(Q180, INDIRECT(B180),2,FALSE))</f>
        <v>0</v>
      </c>
      <c r="S180" s="83">
        <v>0.4</v>
      </c>
      <c r="T180" s="33">
        <f t="shared" ca="1" si="541"/>
        <v>0</v>
      </c>
      <c r="U180" s="83">
        <v>0.4</v>
      </c>
      <c r="V180" s="61" t="str">
        <f>IF(S180+U180&gt;100%,"Error, suma &gt; 100%"," ")</f>
        <v xml:space="preserve"> </v>
      </c>
      <c r="W180" s="88" t="s">
        <v>271</v>
      </c>
      <c r="X180" s="61"/>
      <c r="Z180" s="92">
        <v>1</v>
      </c>
      <c r="AB180" s="7">
        <f ca="1">IF(R180="Valor:",P180*S180,P180*R180)</f>
        <v>0</v>
      </c>
      <c r="AC180" s="7">
        <f ca="1">IF(T180="Valor:",P180*U180,P180*T180)</f>
        <v>0</v>
      </c>
      <c r="AD180" s="7">
        <f ca="1">P180-AC180</f>
        <v>0</v>
      </c>
      <c r="AE180" s="7">
        <f>P180*Z180</f>
        <v>0</v>
      </c>
      <c r="AF180" s="7">
        <f>P180-AE180</f>
        <v>0</v>
      </c>
      <c r="AG180" s="68">
        <f t="shared" ca="1" si="553"/>
        <v>0</v>
      </c>
      <c r="AH180" s="68">
        <f ca="1">IF(Z180=0,AE180,IF(AB180=AE180,AE180,IF(AB180&gt;AE180,AE180,IF((AB180/AE180+AN180/AE180)&gt;1,AB180,AO180))))</f>
        <v>0</v>
      </c>
      <c r="AJ180" s="124">
        <f ca="1">IF(SUM(AH180:AH183)=0,0%,SUM(AG180:AG183)/SUM(AH180:AH183))</f>
        <v>0</v>
      </c>
      <c r="AL180" s="51">
        <f>AE180</f>
        <v>0</v>
      </c>
      <c r="AM180" s="69">
        <f ca="1">IF(T180="Valor:",U180*Z180,T180*Z180)</f>
        <v>0</v>
      </c>
      <c r="AN180" s="70">
        <f ca="1">P180*AM180</f>
        <v>0</v>
      </c>
      <c r="AO180" s="70">
        <f t="shared" ca="1" si="400"/>
        <v>0</v>
      </c>
    </row>
    <row r="181" spans="2:41" x14ac:dyDescent="0.35">
      <c r="B181" t="str">
        <f t="shared" si="538"/>
        <v>CALCULO_EDIF!C3725:E3749</v>
      </c>
      <c r="C181">
        <f t="shared" si="472"/>
        <v>3725</v>
      </c>
      <c r="D181">
        <f t="shared" si="420"/>
        <v>3749</v>
      </c>
      <c r="E181" s="38">
        <v>150</v>
      </c>
      <c r="F181" t="str">
        <f t="shared" si="473"/>
        <v>CALCULO_EDIF!C3725:C3749</v>
      </c>
      <c r="H181" s="3"/>
      <c r="I181" s="2" t="s">
        <v>56</v>
      </c>
      <c r="J181" s="96" t="s">
        <v>389</v>
      </c>
      <c r="K181" s="2"/>
      <c r="L181" s="75"/>
      <c r="M181" s="4"/>
      <c r="N181" s="75">
        <v>0</v>
      </c>
      <c r="O181" s="78">
        <v>1000</v>
      </c>
      <c r="P181" s="52">
        <f>IF(AND(ISBLANK(L181)*ISBLANK(N181)),"-",IF(AND(NOT(ISBLANK(L181))*NOT(ISBLANK(N181))),"Error",IF(ISBLANK(L181),N181,L181*O181)))</f>
        <v>0</v>
      </c>
      <c r="Q181" s="86" t="s">
        <v>252</v>
      </c>
      <c r="R181" s="33">
        <f ca="1">IF(Q181="Otro",$B$1,VLOOKUP(Q181, INDIRECT(B181),2,FALSE))</f>
        <v>0</v>
      </c>
      <c r="S181" s="83">
        <v>0.4</v>
      </c>
      <c r="T181" s="33">
        <f t="shared" ca="1" si="541"/>
        <v>0</v>
      </c>
      <c r="U181" s="83">
        <v>0.4</v>
      </c>
      <c r="V181" s="61" t="str">
        <f>IF(S181+U181&gt;100%,"Error, suma &gt; 100%"," ")</f>
        <v xml:space="preserve"> </v>
      </c>
      <c r="W181" s="88" t="s">
        <v>271</v>
      </c>
      <c r="X181" s="61"/>
      <c r="Z181" s="92">
        <v>1</v>
      </c>
      <c r="AB181" s="7">
        <f ca="1">IF(R181="Valor:",P181*S181,P181*R181)</f>
        <v>0</v>
      </c>
      <c r="AC181" s="7">
        <f ca="1">IF(T181="Valor:",P181*U181,P181*T181)</f>
        <v>0</v>
      </c>
      <c r="AD181" s="7">
        <f ca="1">P181-AC181</f>
        <v>0</v>
      </c>
      <c r="AE181" s="7">
        <f>P181*Z181</f>
        <v>0</v>
      </c>
      <c r="AF181" s="7">
        <f>P181-AE181</f>
        <v>0</v>
      </c>
      <c r="AG181" s="68">
        <f t="shared" ca="1" si="553"/>
        <v>0</v>
      </c>
      <c r="AH181" s="68">
        <f ca="1">IF(Z181=0,AE181,IF(AB181=AE181,AE181,IF(AB181&gt;AE181,AE181,IF((AB181/AE181+AN181/AE181)&gt;1,AB181,AO181))))</f>
        <v>0</v>
      </c>
      <c r="AJ181" s="124"/>
      <c r="AL181" s="51">
        <f>AE181</f>
        <v>0</v>
      </c>
      <c r="AM181" s="69">
        <f ca="1">IF(T181="Valor:",U181*Z181,T181*Z181)</f>
        <v>0</v>
      </c>
      <c r="AN181" s="70">
        <f ca="1">P181*AM181</f>
        <v>0</v>
      </c>
      <c r="AO181" s="70">
        <f t="shared" ca="1" si="400"/>
        <v>0</v>
      </c>
    </row>
    <row r="182" spans="2:41" x14ac:dyDescent="0.35">
      <c r="B182" t="str">
        <f t="shared" si="538"/>
        <v>CALCULO_EDIF!C3750:E3774</v>
      </c>
      <c r="C182">
        <f t="shared" ref="C182" si="599">IF(E182=1,1,(E182-1)*25)</f>
        <v>3750</v>
      </c>
      <c r="D182">
        <f t="shared" ref="D182" si="600">IF(E182=1,24,C182+24)</f>
        <v>3774</v>
      </c>
      <c r="E182" s="38">
        <v>151</v>
      </c>
      <c r="F182" t="str">
        <f t="shared" ref="F182" si="601">CONCATENATE("CALCULO_EDIF!","C",C182,":","C",D182)</f>
        <v>CALCULO_EDIF!C3750:C3774</v>
      </c>
      <c r="H182" s="2"/>
      <c r="I182" s="2" t="s">
        <v>327</v>
      </c>
      <c r="J182" s="96" t="s">
        <v>389</v>
      </c>
      <c r="K182" s="2"/>
      <c r="L182" s="75"/>
      <c r="M182" s="4"/>
      <c r="N182" s="75">
        <v>0</v>
      </c>
      <c r="O182" s="78">
        <v>1000</v>
      </c>
      <c r="P182" s="52">
        <f>IF(AND(ISBLANK(L182)*ISBLANK(N182)),"-",IF(AND(NOT(ISBLANK(L182))*NOT(ISBLANK(N182))),"Error",IF(ISBLANK(L182),N182,L182*O182)))</f>
        <v>0</v>
      </c>
      <c r="Q182" s="86" t="s">
        <v>252</v>
      </c>
      <c r="R182" s="33">
        <f ca="1">IF(Q182="Otro",$B$1,VLOOKUP(Q182, INDIRECT(B182),2,FALSE))</f>
        <v>0</v>
      </c>
      <c r="S182" s="83">
        <v>0.4</v>
      </c>
      <c r="T182" s="33">
        <f t="shared" ca="1" si="541"/>
        <v>0</v>
      </c>
      <c r="U182" s="83">
        <v>0.4</v>
      </c>
      <c r="V182" s="61" t="str">
        <f>IF(S182+U182&gt;100%,"Error, suma &gt; 100%"," ")</f>
        <v xml:space="preserve"> </v>
      </c>
      <c r="W182" s="88" t="s">
        <v>271</v>
      </c>
      <c r="X182" s="61"/>
      <c r="Z182" s="92">
        <v>1</v>
      </c>
      <c r="AB182" s="7">
        <f ca="1">IF(R182="Valor:",P182*S182,P182*R182)</f>
        <v>0</v>
      </c>
      <c r="AC182" s="7">
        <f ca="1">IF(T182="Valor:",P182*U182,P182*T182)</f>
        <v>0</v>
      </c>
      <c r="AD182" s="7">
        <f ca="1">P182-AC182</f>
        <v>0</v>
      </c>
      <c r="AE182" s="7">
        <f>P182*Z182</f>
        <v>0</v>
      </c>
      <c r="AF182" s="7">
        <f>P182-AE182</f>
        <v>0</v>
      </c>
      <c r="AG182" s="68">
        <f t="shared" ca="1" si="553"/>
        <v>0</v>
      </c>
      <c r="AH182" s="68">
        <f ca="1">IF(Z182=0,AE182,IF(AB182=AE182,AE182,IF(AB182&gt;AE182,AE182,IF((AB182/AE182+AN182/AE182)&gt;1,AB182,AO182))))</f>
        <v>0</v>
      </c>
      <c r="AJ182" s="124"/>
      <c r="AL182" s="51">
        <f>AE182</f>
        <v>0</v>
      </c>
      <c r="AM182" s="69">
        <f ca="1">IF(T182="Valor:",U182*Z182,T182*Z182)</f>
        <v>0</v>
      </c>
      <c r="AN182" s="70">
        <f ca="1">P182*AM182</f>
        <v>0</v>
      </c>
      <c r="AO182" s="70">
        <f t="shared" ca="1" si="400"/>
        <v>0</v>
      </c>
    </row>
    <row r="183" spans="2:41" x14ac:dyDescent="0.35">
      <c r="B183" t="str">
        <f t="shared" si="538"/>
        <v>CALCULO_EDIF!C3775:E3799</v>
      </c>
      <c r="C183">
        <f t="shared" si="472"/>
        <v>3775</v>
      </c>
      <c r="D183">
        <f t="shared" si="420"/>
        <v>3799</v>
      </c>
      <c r="E183" s="38">
        <v>152</v>
      </c>
      <c r="F183" t="str">
        <f t="shared" si="473"/>
        <v>CALCULO_EDIF!C3775:C3799</v>
      </c>
      <c r="H183" s="2"/>
      <c r="I183" s="2" t="s">
        <v>27</v>
      </c>
      <c r="J183" s="96" t="s">
        <v>389</v>
      </c>
      <c r="K183" s="2"/>
      <c r="L183" s="75"/>
      <c r="M183" s="4"/>
      <c r="N183" s="75">
        <v>0</v>
      </c>
      <c r="O183" s="78">
        <v>1000</v>
      </c>
      <c r="P183" s="52">
        <f>IF(AND(ISBLANK(L183)*ISBLANK(N183)),"-",IF(AND(NOT(ISBLANK(L183))*NOT(ISBLANK(N183))),"Error",IF(ISBLANK(L183),N183,L183*O183)))</f>
        <v>0</v>
      </c>
      <c r="Q183" s="86" t="s">
        <v>252</v>
      </c>
      <c r="R183" s="33">
        <f ca="1">IF(Q183="Otro",$B$1,VLOOKUP(Q183, INDIRECT(B183),2,FALSE))</f>
        <v>0</v>
      </c>
      <c r="S183" s="83">
        <v>0.5</v>
      </c>
      <c r="T183" s="33">
        <f t="shared" ca="1" si="541"/>
        <v>0</v>
      </c>
      <c r="U183" s="83">
        <v>0.5</v>
      </c>
      <c r="V183" s="61" t="str">
        <f>IF(S183+U183&gt;100%,"Error, suma &gt; 100%"," ")</f>
        <v xml:space="preserve"> </v>
      </c>
      <c r="W183" s="88" t="s">
        <v>271</v>
      </c>
      <c r="X183" s="61"/>
      <c r="Z183" s="92">
        <v>1</v>
      </c>
      <c r="AB183" s="7">
        <f ca="1">IF(R183="Valor:",P183*S183,P183*R183)</f>
        <v>0</v>
      </c>
      <c r="AC183" s="7">
        <f ca="1">IF(T183="Valor:",P183*U183,P183*T183)</f>
        <v>0</v>
      </c>
      <c r="AD183" s="7">
        <f ca="1">P183-AC183</f>
        <v>0</v>
      </c>
      <c r="AE183" s="7">
        <f>P183*Z183</f>
        <v>0</v>
      </c>
      <c r="AF183" s="7">
        <f>P183-AE183</f>
        <v>0</v>
      </c>
      <c r="AG183" s="68">
        <f t="shared" ca="1" si="553"/>
        <v>0</v>
      </c>
      <c r="AH183" s="68">
        <f ca="1">IF(Z183=0,AE183,IF(AB183=AE183,AE183,IF(AB183&gt;AE183,AE183,IF((AB183/AE183+AN183/AE183)&gt;1,AB183,AO183))))</f>
        <v>0</v>
      </c>
      <c r="AJ183" s="124"/>
      <c r="AL183" s="51">
        <f>AE183</f>
        <v>0</v>
      </c>
      <c r="AM183" s="69">
        <f ca="1">IF(T183="Valor:",U183*Z183,T183*Z183)</f>
        <v>0</v>
      </c>
      <c r="AN183" s="70">
        <f ca="1">P183*AM183</f>
        <v>0</v>
      </c>
      <c r="AO183" s="70">
        <f t="shared" ca="1" si="400"/>
        <v>0</v>
      </c>
    </row>
    <row r="184" spans="2:41" ht="18.5" x14ac:dyDescent="0.45">
      <c r="E184" s="38"/>
      <c r="Q184" s="1"/>
      <c r="AB184" s="8">
        <f ca="1">SUM(AB159:AB183)</f>
        <v>0</v>
      </c>
      <c r="AC184" s="8">
        <f t="shared" ref="AC184:AH184" ca="1" si="602">SUM(AC159:AC183)</f>
        <v>0</v>
      </c>
      <c r="AD184" s="8">
        <f t="shared" ca="1" si="602"/>
        <v>0</v>
      </c>
      <c r="AE184" s="8">
        <f t="shared" si="602"/>
        <v>0</v>
      </c>
      <c r="AF184" s="8">
        <f t="shared" si="602"/>
        <v>0</v>
      </c>
      <c r="AG184" s="8">
        <f t="shared" ca="1" si="602"/>
        <v>0</v>
      </c>
      <c r="AH184" s="8">
        <f t="shared" ca="1" si="602"/>
        <v>0</v>
      </c>
      <c r="AJ184" s="18">
        <f ca="1">IF(AH184=0,0%,AG184/AH184)</f>
        <v>0</v>
      </c>
      <c r="AL184" s="51">
        <f>AE184</f>
        <v>0</v>
      </c>
      <c r="AM184" s="69">
        <f>IF(T184="Valor:",U184*Z184,T184*Z184)</f>
        <v>0</v>
      </c>
      <c r="AN184" s="70">
        <f>P184*AM184</f>
        <v>0</v>
      </c>
      <c r="AO184" s="70">
        <f t="shared" si="400"/>
        <v>0</v>
      </c>
    </row>
    <row r="185" spans="2:41" x14ac:dyDescent="0.35">
      <c r="E185" s="38"/>
    </row>
    <row r="186" spans="2:41" ht="92.4" customHeight="1" x14ac:dyDescent="0.35">
      <c r="E186" s="38"/>
      <c r="H186" s="10" t="s">
        <v>37</v>
      </c>
      <c r="I186" s="9"/>
      <c r="J186" s="9"/>
      <c r="K186" s="9"/>
      <c r="L186" s="11" t="s">
        <v>1</v>
      </c>
      <c r="M186" s="11"/>
      <c r="N186" s="11"/>
      <c r="O186" s="11" t="s">
        <v>2</v>
      </c>
      <c r="P186" s="11" t="s">
        <v>3</v>
      </c>
      <c r="Q186" s="12"/>
      <c r="R186" s="123" t="s">
        <v>4</v>
      </c>
      <c r="S186" s="123"/>
      <c r="T186" s="123" t="s">
        <v>257</v>
      </c>
      <c r="U186" s="123"/>
      <c r="V186" s="67" t="str">
        <f>IF(S186+U186&gt;100%,"Error, &gt; 100%"," ")</f>
        <v xml:space="preserve"> </v>
      </c>
      <c r="W186" s="67"/>
      <c r="X186" s="67"/>
      <c r="Y186" s="13"/>
      <c r="Z186" s="14" t="s">
        <v>264</v>
      </c>
      <c r="AB186" s="14" t="s">
        <v>77</v>
      </c>
      <c r="AC186" s="14" t="s">
        <v>254</v>
      </c>
      <c r="AD186" s="14" t="s">
        <v>259</v>
      </c>
      <c r="AE186" s="14" t="s">
        <v>261</v>
      </c>
      <c r="AF186" s="14" t="s">
        <v>260</v>
      </c>
      <c r="AG186" s="14" t="s">
        <v>262</v>
      </c>
      <c r="AH186" s="14" t="s">
        <v>263</v>
      </c>
      <c r="AI186" s="25"/>
      <c r="AJ186" s="14" t="s">
        <v>78</v>
      </c>
      <c r="AK186" s="13"/>
      <c r="AL186" s="73" t="s">
        <v>272</v>
      </c>
      <c r="AM186" s="73" t="s">
        <v>273</v>
      </c>
      <c r="AN186" s="73" t="s">
        <v>265</v>
      </c>
      <c r="AO186" s="73" t="s">
        <v>266</v>
      </c>
    </row>
    <row r="187" spans="2:41" x14ac:dyDescent="0.35">
      <c r="B187" t="str">
        <f t="shared" ref="B187:B226" si="603">CONCATENATE("CALCULO_EDIF!","C",C187,":","E",D187)</f>
        <v>CALCULO_EDIF!C3800:E3824</v>
      </c>
      <c r="C187">
        <f t="shared" si="472"/>
        <v>3800</v>
      </c>
      <c r="D187">
        <f t="shared" si="420"/>
        <v>3824</v>
      </c>
      <c r="E187" s="38">
        <v>153</v>
      </c>
      <c r="F187" t="str">
        <f t="shared" si="473"/>
        <v>CALCULO_EDIF!C3800:C3824</v>
      </c>
      <c r="H187" s="3" t="s">
        <v>57</v>
      </c>
      <c r="I187" s="2" t="s">
        <v>11</v>
      </c>
      <c r="J187" s="96" t="s">
        <v>389</v>
      </c>
      <c r="K187" s="2"/>
      <c r="L187" s="75"/>
      <c r="M187" s="4"/>
      <c r="N187" s="75">
        <v>0</v>
      </c>
      <c r="O187" s="78">
        <v>1200</v>
      </c>
      <c r="P187" s="52">
        <f t="shared" ref="P187:P200" si="604">IF(AND(ISBLANK(L187)*ISBLANK(N187)),"-",IF(AND(NOT(ISBLANK(L187))*NOT(ISBLANK(N187))),"Error",IF(ISBLANK(L187),N187,L187*O187)))</f>
        <v>0</v>
      </c>
      <c r="Q187" s="86" t="s">
        <v>252</v>
      </c>
      <c r="R187" s="33">
        <f t="shared" ref="R187:R200" ca="1" si="605">IF(Q187="Otro",$B$1,VLOOKUP(Q187, INDIRECT(B187),2,FALSE))</f>
        <v>0</v>
      </c>
      <c r="S187" s="83">
        <v>0.4</v>
      </c>
      <c r="T187" s="33">
        <f t="shared" ref="T187:T226" ca="1" si="606">IF(Q187="Otro",$B$1,VLOOKUP(Q187, INDIRECT(B187),3,FALSE))</f>
        <v>0</v>
      </c>
      <c r="U187" s="83">
        <v>0.4</v>
      </c>
      <c r="V187" s="61" t="str">
        <f t="shared" ref="V187:V200" si="607">IF(S187+U187&gt;100%,"Error, suma &gt; 100%"," ")</f>
        <v xml:space="preserve"> </v>
      </c>
      <c r="W187" s="88" t="s">
        <v>271</v>
      </c>
      <c r="X187" s="61"/>
      <c r="Z187" s="92">
        <v>1</v>
      </c>
      <c r="AB187" s="7">
        <f t="shared" ref="AB187:AB200" ca="1" si="608">IF(R187="Valor:",P187*S187,P187*R187)</f>
        <v>0</v>
      </c>
      <c r="AC187" s="7">
        <f t="shared" ref="AC187:AC200" ca="1" si="609">IF(T187="Valor:",P187*U187,P187*T187)</f>
        <v>0</v>
      </c>
      <c r="AD187" s="7">
        <f t="shared" ref="AD187:AD200" ca="1" si="610">P187-AC187</f>
        <v>0</v>
      </c>
      <c r="AE187" s="7">
        <f t="shared" ref="AE187:AE200" si="611">P187*Z187</f>
        <v>0</v>
      </c>
      <c r="AF187" s="7">
        <f t="shared" ref="AF187:AF200" si="612">P187-AE187</f>
        <v>0</v>
      </c>
      <c r="AG187" s="68">
        <f ca="1">IF(AB187=AE187,AE187,IF(AB187&gt;AE187,AE187,AB187))</f>
        <v>0</v>
      </c>
      <c r="AH187" s="68">
        <f t="shared" ref="AH187:AH200" ca="1" si="613">IF(Z187=0,AE187,IF(AB187=AE187,AE187,IF(AB187&gt;AE187,AE187,IF((AB187/AE187+AN187/AE187)&gt;1,AB187,AO187))))</f>
        <v>0</v>
      </c>
      <c r="AJ187" s="124">
        <f ca="1">IF(SUM(AH187:AH201)=0,0%,SUM(AG187:AG201)/SUM(AH187:AH201))</f>
        <v>0</v>
      </c>
      <c r="AL187" s="51">
        <f t="shared" ref="AL187:AL200" si="614">AE187</f>
        <v>0</v>
      </c>
      <c r="AM187" s="69">
        <f t="shared" ref="AM187:AM200" ca="1" si="615">IF(T187="Valor:",U187*Z187,T187*Z187)</f>
        <v>0</v>
      </c>
      <c r="AN187" s="70">
        <f t="shared" ref="AN187:AN200" ca="1" si="616">P187*AM187</f>
        <v>0</v>
      </c>
      <c r="AO187" s="70">
        <f t="shared" ca="1" si="400"/>
        <v>0</v>
      </c>
    </row>
    <row r="188" spans="2:41" x14ac:dyDescent="0.35">
      <c r="B188" t="str">
        <f t="shared" si="603"/>
        <v>CALCULO_EDIF!C3825:E3849</v>
      </c>
      <c r="C188">
        <f t="shared" si="472"/>
        <v>3825</v>
      </c>
      <c r="D188">
        <f t="shared" si="420"/>
        <v>3849</v>
      </c>
      <c r="E188" s="38">
        <v>154</v>
      </c>
      <c r="F188" t="str">
        <f t="shared" si="473"/>
        <v>CALCULO_EDIF!C3825:C3849</v>
      </c>
      <c r="H188" s="2"/>
      <c r="I188" s="2" t="s">
        <v>12</v>
      </c>
      <c r="J188" s="96" t="s">
        <v>389</v>
      </c>
      <c r="K188" s="2"/>
      <c r="L188" s="75"/>
      <c r="M188" s="4"/>
      <c r="N188" s="75">
        <v>0</v>
      </c>
      <c r="O188" s="78">
        <v>1700</v>
      </c>
      <c r="P188" s="52">
        <f t="shared" si="604"/>
        <v>0</v>
      </c>
      <c r="Q188" s="86" t="s">
        <v>252</v>
      </c>
      <c r="R188" s="33">
        <f t="shared" ca="1" si="605"/>
        <v>0</v>
      </c>
      <c r="S188" s="83">
        <v>0.4</v>
      </c>
      <c r="T188" s="33">
        <f t="shared" ca="1" si="606"/>
        <v>0</v>
      </c>
      <c r="U188" s="83">
        <v>0.4</v>
      </c>
      <c r="V188" s="61" t="str">
        <f t="shared" si="607"/>
        <v xml:space="preserve"> </v>
      </c>
      <c r="W188" s="88" t="s">
        <v>271</v>
      </c>
      <c r="X188" s="61"/>
      <c r="Z188" s="92">
        <v>1</v>
      </c>
      <c r="AB188" s="7">
        <f t="shared" ca="1" si="608"/>
        <v>0</v>
      </c>
      <c r="AC188" s="7">
        <f t="shared" ca="1" si="609"/>
        <v>0</v>
      </c>
      <c r="AD188" s="7">
        <f t="shared" ca="1" si="610"/>
        <v>0</v>
      </c>
      <c r="AE188" s="7">
        <f t="shared" si="611"/>
        <v>0</v>
      </c>
      <c r="AF188" s="7">
        <f t="shared" si="612"/>
        <v>0</v>
      </c>
      <c r="AG188" s="68">
        <f t="shared" ref="AG188:AG224" ca="1" si="617">IF(AB188=AE188,AE188,IF(AB188&gt;AE188,AE188,AB188))</f>
        <v>0</v>
      </c>
      <c r="AH188" s="68">
        <f t="shared" ca="1" si="613"/>
        <v>0</v>
      </c>
      <c r="AJ188" s="124"/>
      <c r="AL188" s="51">
        <f t="shared" si="614"/>
        <v>0</v>
      </c>
      <c r="AM188" s="69">
        <f t="shared" ca="1" si="615"/>
        <v>0</v>
      </c>
      <c r="AN188" s="70">
        <f t="shared" ca="1" si="616"/>
        <v>0</v>
      </c>
      <c r="AO188" s="70">
        <f t="shared" ca="1" si="400"/>
        <v>0</v>
      </c>
    </row>
    <row r="189" spans="2:41" x14ac:dyDescent="0.35">
      <c r="B189" t="str">
        <f t="shared" si="603"/>
        <v>CALCULO_EDIF!C3850:E3874</v>
      </c>
      <c r="C189">
        <f t="shared" ref="C189" si="618">IF(E189=1,1,(E189-1)*25)</f>
        <v>3850</v>
      </c>
      <c r="D189">
        <f t="shared" ref="D189" si="619">IF(E189=1,24,C189+24)</f>
        <v>3874</v>
      </c>
      <c r="E189" s="38">
        <v>155</v>
      </c>
      <c r="F189" t="str">
        <f t="shared" ref="F189" si="620">CONCATENATE("CALCULO_EDIF!","C",C189,":","C",D189)</f>
        <v>CALCULO_EDIF!C3850:C3874</v>
      </c>
      <c r="H189" s="3"/>
      <c r="I189" s="2" t="s">
        <v>232</v>
      </c>
      <c r="J189" s="96" t="s">
        <v>389</v>
      </c>
      <c r="K189" s="2"/>
      <c r="L189" s="75"/>
      <c r="M189" s="4"/>
      <c r="N189" s="75">
        <v>0</v>
      </c>
      <c r="O189" s="78">
        <v>1600</v>
      </c>
      <c r="P189" s="52">
        <f t="shared" ref="P189" si="621">IF(AND(ISBLANK(L189)*ISBLANK(N189)),"-",IF(AND(NOT(ISBLANK(L189))*NOT(ISBLANK(N189))),"Error",IF(ISBLANK(L189),N189,L189*O189)))</f>
        <v>0</v>
      </c>
      <c r="Q189" s="86" t="s">
        <v>252</v>
      </c>
      <c r="R189" s="33">
        <f t="shared" ref="R189" ca="1" si="622">IF(Q189="Otro",$B$1,VLOOKUP(Q189, INDIRECT(B189),2,FALSE))</f>
        <v>0</v>
      </c>
      <c r="S189" s="83">
        <v>0.4</v>
      </c>
      <c r="T189" s="33">
        <f t="shared" ca="1" si="606"/>
        <v>0</v>
      </c>
      <c r="U189" s="83">
        <v>0.4</v>
      </c>
      <c r="V189" s="61" t="str">
        <f t="shared" si="607"/>
        <v xml:space="preserve"> </v>
      </c>
      <c r="W189" s="88" t="s">
        <v>271</v>
      </c>
      <c r="X189" s="61"/>
      <c r="Z189" s="92">
        <v>1</v>
      </c>
      <c r="AB189" s="7">
        <f t="shared" ca="1" si="608"/>
        <v>0</v>
      </c>
      <c r="AC189" s="7">
        <f t="shared" ca="1" si="609"/>
        <v>0</v>
      </c>
      <c r="AD189" s="7">
        <f t="shared" ca="1" si="610"/>
        <v>0</v>
      </c>
      <c r="AE189" s="7">
        <f t="shared" si="611"/>
        <v>0</v>
      </c>
      <c r="AF189" s="7">
        <f t="shared" si="612"/>
        <v>0</v>
      </c>
      <c r="AG189" s="68">
        <f t="shared" ca="1" si="617"/>
        <v>0</v>
      </c>
      <c r="AH189" s="68">
        <f t="shared" ca="1" si="613"/>
        <v>0</v>
      </c>
      <c r="AJ189" s="124"/>
      <c r="AL189" s="51">
        <f t="shared" si="614"/>
        <v>0</v>
      </c>
      <c r="AM189" s="69">
        <f t="shared" ca="1" si="615"/>
        <v>0</v>
      </c>
      <c r="AN189" s="70">
        <f t="shared" ca="1" si="616"/>
        <v>0</v>
      </c>
      <c r="AO189" s="70">
        <f t="shared" ca="1" si="400"/>
        <v>0</v>
      </c>
    </row>
    <row r="190" spans="2:41" x14ac:dyDescent="0.35">
      <c r="B190" t="str">
        <f t="shared" si="603"/>
        <v>CALCULO_EDIF!C3875:E3899</v>
      </c>
      <c r="C190">
        <f t="shared" si="472"/>
        <v>3875</v>
      </c>
      <c r="D190">
        <f t="shared" si="420"/>
        <v>3899</v>
      </c>
      <c r="E190" s="38">
        <v>156</v>
      </c>
      <c r="F190" t="str">
        <f t="shared" si="473"/>
        <v>CALCULO_EDIF!C3875:C3899</v>
      </c>
      <c r="H190" s="2"/>
      <c r="I190" s="2" t="s">
        <v>58</v>
      </c>
      <c r="J190" s="96" t="s">
        <v>389</v>
      </c>
      <c r="K190" s="2"/>
      <c r="L190" s="75"/>
      <c r="M190" s="4"/>
      <c r="N190" s="75">
        <v>0</v>
      </c>
      <c r="O190" s="78">
        <v>700</v>
      </c>
      <c r="P190" s="52">
        <f t="shared" si="604"/>
        <v>0</v>
      </c>
      <c r="Q190" s="86" t="s">
        <v>252</v>
      </c>
      <c r="R190" s="33">
        <f t="shared" ca="1" si="605"/>
        <v>0</v>
      </c>
      <c r="S190" s="83">
        <v>0.4</v>
      </c>
      <c r="T190" s="33">
        <f t="shared" ca="1" si="606"/>
        <v>0</v>
      </c>
      <c r="U190" s="83">
        <v>0.4</v>
      </c>
      <c r="V190" s="61" t="str">
        <f t="shared" si="607"/>
        <v xml:space="preserve"> </v>
      </c>
      <c r="W190" s="88" t="s">
        <v>271</v>
      </c>
      <c r="X190" s="61"/>
      <c r="Z190" s="92">
        <v>1</v>
      </c>
      <c r="AB190" s="7">
        <f t="shared" ca="1" si="608"/>
        <v>0</v>
      </c>
      <c r="AC190" s="7">
        <f t="shared" ca="1" si="609"/>
        <v>0</v>
      </c>
      <c r="AD190" s="7">
        <f t="shared" ca="1" si="610"/>
        <v>0</v>
      </c>
      <c r="AE190" s="7">
        <f t="shared" si="611"/>
        <v>0</v>
      </c>
      <c r="AF190" s="7">
        <f t="shared" si="612"/>
        <v>0</v>
      </c>
      <c r="AG190" s="68">
        <f t="shared" ca="1" si="617"/>
        <v>0</v>
      </c>
      <c r="AH190" s="68">
        <f t="shared" ca="1" si="613"/>
        <v>0</v>
      </c>
      <c r="AJ190" s="124"/>
      <c r="AL190" s="51">
        <f t="shared" si="614"/>
        <v>0</v>
      </c>
      <c r="AM190" s="69">
        <f t="shared" ca="1" si="615"/>
        <v>0</v>
      </c>
      <c r="AN190" s="70">
        <f t="shared" ca="1" si="616"/>
        <v>0</v>
      </c>
      <c r="AO190" s="70">
        <f t="shared" ca="1" si="400"/>
        <v>0</v>
      </c>
    </row>
    <row r="191" spans="2:41" x14ac:dyDescent="0.35">
      <c r="B191" t="str">
        <f t="shared" si="603"/>
        <v>CALCULO_EDIF!C3900:E3924</v>
      </c>
      <c r="C191">
        <f t="shared" si="472"/>
        <v>3900</v>
      </c>
      <c r="D191">
        <f t="shared" si="420"/>
        <v>3924</v>
      </c>
      <c r="E191" s="38">
        <v>157</v>
      </c>
      <c r="F191" t="str">
        <f t="shared" si="473"/>
        <v>CALCULO_EDIF!C3900:C3924</v>
      </c>
      <c r="H191" s="2"/>
      <c r="I191" s="2" t="s">
        <v>13</v>
      </c>
      <c r="J191" s="96" t="s">
        <v>389</v>
      </c>
      <c r="K191" s="2"/>
      <c r="L191" s="75"/>
      <c r="M191" s="4"/>
      <c r="N191" s="75">
        <v>0</v>
      </c>
      <c r="O191" s="78">
        <v>750</v>
      </c>
      <c r="P191" s="52">
        <f t="shared" si="604"/>
        <v>0</v>
      </c>
      <c r="Q191" s="86" t="s">
        <v>252</v>
      </c>
      <c r="R191" s="33">
        <f t="shared" ca="1" si="605"/>
        <v>0</v>
      </c>
      <c r="S191" s="83">
        <v>0.4</v>
      </c>
      <c r="T191" s="33">
        <f t="shared" ca="1" si="606"/>
        <v>0</v>
      </c>
      <c r="U191" s="83">
        <v>0.4</v>
      </c>
      <c r="V191" s="61" t="str">
        <f t="shared" si="607"/>
        <v xml:space="preserve"> </v>
      </c>
      <c r="W191" s="88" t="s">
        <v>271</v>
      </c>
      <c r="X191" s="61"/>
      <c r="Z191" s="92">
        <v>1</v>
      </c>
      <c r="AB191" s="7">
        <f t="shared" ca="1" si="608"/>
        <v>0</v>
      </c>
      <c r="AC191" s="7">
        <f t="shared" ca="1" si="609"/>
        <v>0</v>
      </c>
      <c r="AD191" s="7">
        <f t="shared" ca="1" si="610"/>
        <v>0</v>
      </c>
      <c r="AE191" s="7">
        <f t="shared" si="611"/>
        <v>0</v>
      </c>
      <c r="AF191" s="7">
        <f t="shared" si="612"/>
        <v>0</v>
      </c>
      <c r="AG191" s="68">
        <f t="shared" ca="1" si="617"/>
        <v>0</v>
      </c>
      <c r="AH191" s="68">
        <f t="shared" ca="1" si="613"/>
        <v>0</v>
      </c>
      <c r="AJ191" s="124"/>
      <c r="AL191" s="51">
        <f t="shared" si="614"/>
        <v>0</v>
      </c>
      <c r="AM191" s="69">
        <f t="shared" ca="1" si="615"/>
        <v>0</v>
      </c>
      <c r="AN191" s="70">
        <f t="shared" ca="1" si="616"/>
        <v>0</v>
      </c>
      <c r="AO191" s="70">
        <f t="shared" ca="1" si="400"/>
        <v>0</v>
      </c>
    </row>
    <row r="192" spans="2:41" x14ac:dyDescent="0.35">
      <c r="B192" t="str">
        <f t="shared" si="603"/>
        <v>CALCULO_EDIF!C3925:E3949</v>
      </c>
      <c r="C192">
        <f t="shared" si="472"/>
        <v>3925</v>
      </c>
      <c r="D192">
        <f t="shared" si="420"/>
        <v>3949</v>
      </c>
      <c r="E192" s="38">
        <v>158</v>
      </c>
      <c r="F192" t="str">
        <f t="shared" si="473"/>
        <v>CALCULO_EDIF!C3925:C3949</v>
      </c>
      <c r="H192" s="2"/>
      <c r="I192" s="2" t="s">
        <v>158</v>
      </c>
      <c r="J192" s="96" t="s">
        <v>389</v>
      </c>
      <c r="K192" s="2"/>
      <c r="L192" s="75"/>
      <c r="M192" s="4"/>
      <c r="N192" s="75">
        <v>0</v>
      </c>
      <c r="O192" s="78">
        <v>2000</v>
      </c>
      <c r="P192" s="52">
        <f t="shared" si="604"/>
        <v>0</v>
      </c>
      <c r="Q192" s="86" t="s">
        <v>252</v>
      </c>
      <c r="R192" s="33">
        <f t="shared" ca="1" si="605"/>
        <v>0</v>
      </c>
      <c r="S192" s="83">
        <v>0.4</v>
      </c>
      <c r="T192" s="33">
        <f t="shared" ca="1" si="606"/>
        <v>0</v>
      </c>
      <c r="U192" s="83">
        <v>0.4</v>
      </c>
      <c r="V192" s="61" t="str">
        <f t="shared" si="607"/>
        <v xml:space="preserve"> </v>
      </c>
      <c r="W192" s="88" t="s">
        <v>271</v>
      </c>
      <c r="X192" s="61"/>
      <c r="Z192" s="92">
        <v>1</v>
      </c>
      <c r="AB192" s="7">
        <f t="shared" ca="1" si="608"/>
        <v>0</v>
      </c>
      <c r="AC192" s="7">
        <f t="shared" ca="1" si="609"/>
        <v>0</v>
      </c>
      <c r="AD192" s="7">
        <f t="shared" ca="1" si="610"/>
        <v>0</v>
      </c>
      <c r="AE192" s="7">
        <f t="shared" si="611"/>
        <v>0</v>
      </c>
      <c r="AF192" s="7">
        <f t="shared" si="612"/>
        <v>0</v>
      </c>
      <c r="AG192" s="68">
        <f t="shared" ca="1" si="617"/>
        <v>0</v>
      </c>
      <c r="AH192" s="68">
        <f t="shared" ca="1" si="613"/>
        <v>0</v>
      </c>
      <c r="AJ192" s="124"/>
      <c r="AL192" s="51">
        <f t="shared" si="614"/>
        <v>0</v>
      </c>
      <c r="AM192" s="69">
        <f t="shared" ca="1" si="615"/>
        <v>0</v>
      </c>
      <c r="AN192" s="70">
        <f t="shared" ca="1" si="616"/>
        <v>0</v>
      </c>
      <c r="AO192" s="70">
        <f t="shared" ca="1" si="400"/>
        <v>0</v>
      </c>
    </row>
    <row r="193" spans="2:41" x14ac:dyDescent="0.35">
      <c r="B193" t="str">
        <f t="shared" si="603"/>
        <v>CALCULO_EDIF!C3950:E3974</v>
      </c>
      <c r="C193">
        <f t="shared" si="472"/>
        <v>3950</v>
      </c>
      <c r="D193">
        <f t="shared" si="420"/>
        <v>3974</v>
      </c>
      <c r="E193" s="38">
        <v>159</v>
      </c>
      <c r="F193" t="str">
        <f t="shared" si="473"/>
        <v>CALCULO_EDIF!C3950:C3974</v>
      </c>
      <c r="H193" s="2"/>
      <c r="I193" s="2" t="s">
        <v>14</v>
      </c>
      <c r="J193" s="96" t="s">
        <v>389</v>
      </c>
      <c r="K193" s="2"/>
      <c r="L193" s="75"/>
      <c r="M193" s="4"/>
      <c r="N193" s="75">
        <v>0</v>
      </c>
      <c r="O193" s="78">
        <v>2250</v>
      </c>
      <c r="P193" s="52">
        <f t="shared" si="604"/>
        <v>0</v>
      </c>
      <c r="Q193" s="86" t="s">
        <v>252</v>
      </c>
      <c r="R193" s="33">
        <f t="shared" ca="1" si="605"/>
        <v>0</v>
      </c>
      <c r="S193" s="83">
        <v>0.4</v>
      </c>
      <c r="T193" s="33">
        <f t="shared" ca="1" si="606"/>
        <v>0</v>
      </c>
      <c r="U193" s="83">
        <v>0.4</v>
      </c>
      <c r="V193" s="61" t="str">
        <f t="shared" si="607"/>
        <v xml:space="preserve"> </v>
      </c>
      <c r="W193" s="88" t="s">
        <v>271</v>
      </c>
      <c r="X193" s="61"/>
      <c r="Z193" s="92">
        <v>1</v>
      </c>
      <c r="AB193" s="7">
        <f t="shared" ca="1" si="608"/>
        <v>0</v>
      </c>
      <c r="AC193" s="7">
        <f t="shared" ca="1" si="609"/>
        <v>0</v>
      </c>
      <c r="AD193" s="7">
        <f t="shared" ca="1" si="610"/>
        <v>0</v>
      </c>
      <c r="AE193" s="7">
        <f t="shared" si="611"/>
        <v>0</v>
      </c>
      <c r="AF193" s="7">
        <f t="shared" si="612"/>
        <v>0</v>
      </c>
      <c r="AG193" s="68">
        <f t="shared" ca="1" si="617"/>
        <v>0</v>
      </c>
      <c r="AH193" s="68">
        <f t="shared" ca="1" si="613"/>
        <v>0</v>
      </c>
      <c r="AJ193" s="124"/>
      <c r="AL193" s="51">
        <f t="shared" si="614"/>
        <v>0</v>
      </c>
      <c r="AM193" s="69">
        <f t="shared" ca="1" si="615"/>
        <v>0</v>
      </c>
      <c r="AN193" s="70">
        <f t="shared" ca="1" si="616"/>
        <v>0</v>
      </c>
      <c r="AO193" s="70">
        <f t="shared" ca="1" si="400"/>
        <v>0</v>
      </c>
    </row>
    <row r="194" spans="2:41" x14ac:dyDescent="0.35">
      <c r="B194" t="str">
        <f t="shared" si="603"/>
        <v>CALCULO_EDIF!C3975:E3999</v>
      </c>
      <c r="C194">
        <f t="shared" si="472"/>
        <v>3975</v>
      </c>
      <c r="D194">
        <f t="shared" si="420"/>
        <v>3999</v>
      </c>
      <c r="E194" s="38">
        <v>160</v>
      </c>
      <c r="F194" t="str">
        <f t="shared" si="473"/>
        <v>CALCULO_EDIF!C3975:C3999</v>
      </c>
      <c r="H194" s="2"/>
      <c r="I194" s="2" t="s">
        <v>15</v>
      </c>
      <c r="J194" s="96" t="s">
        <v>389</v>
      </c>
      <c r="K194" s="2"/>
      <c r="L194" s="75"/>
      <c r="M194" s="4"/>
      <c r="N194" s="75">
        <v>0</v>
      </c>
      <c r="O194" s="78">
        <v>1000</v>
      </c>
      <c r="P194" s="52">
        <f t="shared" si="604"/>
        <v>0</v>
      </c>
      <c r="Q194" s="86" t="s">
        <v>252</v>
      </c>
      <c r="R194" s="33">
        <f t="shared" ca="1" si="605"/>
        <v>0</v>
      </c>
      <c r="S194" s="83">
        <v>0.4</v>
      </c>
      <c r="T194" s="33">
        <f t="shared" ca="1" si="606"/>
        <v>0</v>
      </c>
      <c r="U194" s="83">
        <v>0.4</v>
      </c>
      <c r="V194" s="61" t="str">
        <f t="shared" si="607"/>
        <v xml:space="preserve"> </v>
      </c>
      <c r="W194" s="88" t="s">
        <v>271</v>
      </c>
      <c r="X194" s="61"/>
      <c r="Z194" s="92">
        <v>1</v>
      </c>
      <c r="AB194" s="7">
        <f t="shared" ca="1" si="608"/>
        <v>0</v>
      </c>
      <c r="AC194" s="7">
        <f t="shared" ca="1" si="609"/>
        <v>0</v>
      </c>
      <c r="AD194" s="7">
        <f t="shared" ca="1" si="610"/>
        <v>0</v>
      </c>
      <c r="AE194" s="7">
        <f t="shared" si="611"/>
        <v>0</v>
      </c>
      <c r="AF194" s="7">
        <f t="shared" si="612"/>
        <v>0</v>
      </c>
      <c r="AG194" s="68">
        <f t="shared" ca="1" si="617"/>
        <v>0</v>
      </c>
      <c r="AH194" s="68">
        <f t="shared" ca="1" si="613"/>
        <v>0</v>
      </c>
      <c r="AJ194" s="124"/>
      <c r="AL194" s="51">
        <f t="shared" si="614"/>
        <v>0</v>
      </c>
      <c r="AM194" s="69">
        <f t="shared" ca="1" si="615"/>
        <v>0</v>
      </c>
      <c r="AN194" s="70">
        <f t="shared" ca="1" si="616"/>
        <v>0</v>
      </c>
      <c r="AO194" s="70">
        <f t="shared" ca="1" si="400"/>
        <v>0</v>
      </c>
    </row>
    <row r="195" spans="2:41" x14ac:dyDescent="0.35">
      <c r="B195" t="str">
        <f t="shared" si="603"/>
        <v>CALCULO_EDIF!C4000:E4024</v>
      </c>
      <c r="C195">
        <f t="shared" si="472"/>
        <v>4000</v>
      </c>
      <c r="D195">
        <f t="shared" si="420"/>
        <v>4024</v>
      </c>
      <c r="E195" s="38">
        <v>161</v>
      </c>
      <c r="F195" t="str">
        <f t="shared" si="473"/>
        <v>CALCULO_EDIF!C4000:C4024</v>
      </c>
      <c r="H195" s="2"/>
      <c r="I195" s="2" t="s">
        <v>68</v>
      </c>
      <c r="J195" s="96" t="s">
        <v>389</v>
      </c>
      <c r="K195" s="2"/>
      <c r="L195" s="75"/>
      <c r="M195" s="4"/>
      <c r="N195" s="75">
        <v>0</v>
      </c>
      <c r="O195" s="78">
        <v>1000</v>
      </c>
      <c r="P195" s="52">
        <f t="shared" si="604"/>
        <v>0</v>
      </c>
      <c r="Q195" s="86" t="s">
        <v>252</v>
      </c>
      <c r="R195" s="33">
        <f t="shared" ca="1" si="605"/>
        <v>0</v>
      </c>
      <c r="S195" s="83">
        <v>0.4</v>
      </c>
      <c r="T195" s="33">
        <f t="shared" ca="1" si="606"/>
        <v>0</v>
      </c>
      <c r="U195" s="83">
        <v>0.4</v>
      </c>
      <c r="V195" s="61" t="str">
        <f t="shared" si="607"/>
        <v xml:space="preserve"> </v>
      </c>
      <c r="W195" s="88" t="s">
        <v>271</v>
      </c>
      <c r="X195" s="61"/>
      <c r="Z195" s="92">
        <v>1</v>
      </c>
      <c r="AB195" s="7">
        <f t="shared" ca="1" si="608"/>
        <v>0</v>
      </c>
      <c r="AC195" s="7">
        <f t="shared" ca="1" si="609"/>
        <v>0</v>
      </c>
      <c r="AD195" s="7">
        <f t="shared" ca="1" si="610"/>
        <v>0</v>
      </c>
      <c r="AE195" s="7">
        <f t="shared" si="611"/>
        <v>0</v>
      </c>
      <c r="AF195" s="7">
        <f t="shared" si="612"/>
        <v>0</v>
      </c>
      <c r="AG195" s="68">
        <f t="shared" ca="1" si="617"/>
        <v>0</v>
      </c>
      <c r="AH195" s="68">
        <f t="shared" ca="1" si="613"/>
        <v>0</v>
      </c>
      <c r="AJ195" s="124"/>
      <c r="AL195" s="51">
        <f t="shared" si="614"/>
        <v>0</v>
      </c>
      <c r="AM195" s="69">
        <f t="shared" ca="1" si="615"/>
        <v>0</v>
      </c>
      <c r="AN195" s="70">
        <f t="shared" ca="1" si="616"/>
        <v>0</v>
      </c>
      <c r="AO195" s="70">
        <f t="shared" ca="1" si="400"/>
        <v>0</v>
      </c>
    </row>
    <row r="196" spans="2:41" x14ac:dyDescent="0.35">
      <c r="B196" t="str">
        <f t="shared" ref="B196:B199" si="623">CONCATENATE("CALCULO_EDIF!","C",C196,":","E",D196)</f>
        <v>CALCULO_EDIF!C4025:E4049</v>
      </c>
      <c r="C196">
        <f t="shared" ref="C196:C199" si="624">IF(E196=1,1,(E196-1)*25)</f>
        <v>4025</v>
      </c>
      <c r="D196">
        <f t="shared" ref="D196:D199" si="625">IF(E196=1,24,C196+24)</f>
        <v>4049</v>
      </c>
      <c r="E196" s="38">
        <v>162</v>
      </c>
      <c r="F196" t="str">
        <f t="shared" ref="F196:F199" si="626">CONCATENATE("CALCULO_EDIF!","C",C196,":","C",D196)</f>
        <v>CALCULO_EDIF!C4025:C4049</v>
      </c>
      <c r="H196" s="2"/>
      <c r="I196" s="2" t="s">
        <v>69</v>
      </c>
      <c r="J196" s="96" t="s">
        <v>389</v>
      </c>
      <c r="K196" s="2"/>
      <c r="L196" s="75"/>
      <c r="M196" s="4"/>
      <c r="N196" s="75">
        <v>0</v>
      </c>
      <c r="O196" s="78">
        <v>1000</v>
      </c>
      <c r="P196" s="52">
        <f t="shared" ref="P196:P199" si="627">IF(AND(ISBLANK(L196)*ISBLANK(N196)),"-",IF(AND(NOT(ISBLANK(L196))*NOT(ISBLANK(N196))),"Error",IF(ISBLANK(L196),N196,L196*O196)))</f>
        <v>0</v>
      </c>
      <c r="Q196" s="86" t="s">
        <v>252</v>
      </c>
      <c r="R196" s="33">
        <f t="shared" ref="R196:R199" ca="1" si="628">IF(Q196="Otro",$B$1,VLOOKUP(Q196, INDIRECT(B196),2,FALSE))</f>
        <v>0</v>
      </c>
      <c r="S196" s="83">
        <v>0.4</v>
      </c>
      <c r="T196" s="33">
        <f t="shared" ref="T196:T199" ca="1" si="629">IF(Q196="Otro",$B$1,VLOOKUP(Q196, INDIRECT(B196),3,FALSE))</f>
        <v>0</v>
      </c>
      <c r="U196" s="83">
        <v>0.4</v>
      </c>
      <c r="V196" s="61" t="str">
        <f t="shared" ref="V196:V199" si="630">IF(S196+U196&gt;100%,"Error, suma &gt; 100%"," ")</f>
        <v xml:space="preserve"> </v>
      </c>
      <c r="W196" s="88" t="s">
        <v>271</v>
      </c>
      <c r="X196" s="61"/>
      <c r="Z196" s="92">
        <v>1</v>
      </c>
      <c r="AB196" s="7">
        <f t="shared" ref="AB196:AB199" ca="1" si="631">IF(R196="Valor:",P196*S196,P196*R196)</f>
        <v>0</v>
      </c>
      <c r="AC196" s="7">
        <f t="shared" ref="AC196:AC199" ca="1" si="632">IF(T196="Valor:",P196*U196,P196*T196)</f>
        <v>0</v>
      </c>
      <c r="AD196" s="7">
        <f t="shared" ref="AD196:AD199" ca="1" si="633">P196-AC196</f>
        <v>0</v>
      </c>
      <c r="AE196" s="7">
        <f t="shared" ref="AE196:AE199" si="634">P196*Z196</f>
        <v>0</v>
      </c>
      <c r="AF196" s="7">
        <f t="shared" ref="AF196:AF199" si="635">P196-AE196</f>
        <v>0</v>
      </c>
      <c r="AG196" s="68">
        <f t="shared" ref="AG196:AG199" ca="1" si="636">IF(AB196=AE196,AE196,IF(AB196&gt;AE196,AE196,AB196))</f>
        <v>0</v>
      </c>
      <c r="AH196" s="68">
        <f t="shared" ref="AH196:AH199" ca="1" si="637">IF(Z196=0,AE196,IF(AB196=AE196,AE196,IF(AB196&gt;AE196,AE196,IF((AB196/AE196+AN196/AE196)&gt;1,AB196,AO196))))</f>
        <v>0</v>
      </c>
      <c r="AJ196" s="124"/>
      <c r="AL196" s="51">
        <f t="shared" ref="AL196:AL199" si="638">AE196</f>
        <v>0</v>
      </c>
      <c r="AM196" s="69">
        <f t="shared" ref="AM196:AM199" ca="1" si="639">IF(T196="Valor:",U196*Z196,T196*Z196)</f>
        <v>0</v>
      </c>
      <c r="AN196" s="70">
        <f t="shared" ref="AN196:AN199" ca="1" si="640">P196*AM196</f>
        <v>0</v>
      </c>
      <c r="AO196" s="70">
        <f t="shared" ref="AO196:AO199" ca="1" si="641">AL196-AN196</f>
        <v>0</v>
      </c>
    </row>
    <row r="197" spans="2:41" x14ac:dyDescent="0.35">
      <c r="B197" t="str">
        <f t="shared" si="623"/>
        <v>CALCULO_EDIF!C4050:E4074</v>
      </c>
      <c r="C197">
        <f t="shared" si="624"/>
        <v>4050</v>
      </c>
      <c r="D197">
        <f t="shared" si="625"/>
        <v>4074</v>
      </c>
      <c r="E197" s="38">
        <v>163</v>
      </c>
      <c r="F197" t="str">
        <f t="shared" si="626"/>
        <v>CALCULO_EDIF!C4050:C4074</v>
      </c>
      <c r="H197" s="2"/>
      <c r="I197" s="2" t="s">
        <v>280</v>
      </c>
      <c r="J197" s="96" t="s">
        <v>389</v>
      </c>
      <c r="K197" s="2"/>
      <c r="L197" s="75"/>
      <c r="M197" s="4"/>
      <c r="N197" s="75">
        <v>0</v>
      </c>
      <c r="O197" s="78">
        <v>1000</v>
      </c>
      <c r="P197" s="52">
        <f t="shared" si="627"/>
        <v>0</v>
      </c>
      <c r="Q197" s="86" t="s">
        <v>252</v>
      </c>
      <c r="R197" s="33">
        <f t="shared" ca="1" si="628"/>
        <v>0</v>
      </c>
      <c r="S197" s="83">
        <v>0.4</v>
      </c>
      <c r="T197" s="33">
        <f t="shared" ca="1" si="629"/>
        <v>0</v>
      </c>
      <c r="U197" s="83">
        <v>0.4</v>
      </c>
      <c r="V197" s="61" t="str">
        <f t="shared" si="630"/>
        <v xml:space="preserve"> </v>
      </c>
      <c r="W197" s="88" t="s">
        <v>271</v>
      </c>
      <c r="X197" s="61"/>
      <c r="Z197" s="92">
        <v>1</v>
      </c>
      <c r="AB197" s="7">
        <f t="shared" ca="1" si="631"/>
        <v>0</v>
      </c>
      <c r="AC197" s="7">
        <f t="shared" ca="1" si="632"/>
        <v>0</v>
      </c>
      <c r="AD197" s="7">
        <f t="shared" ca="1" si="633"/>
        <v>0</v>
      </c>
      <c r="AE197" s="7">
        <f t="shared" si="634"/>
        <v>0</v>
      </c>
      <c r="AF197" s="7">
        <f t="shared" si="635"/>
        <v>0</v>
      </c>
      <c r="AG197" s="68">
        <f t="shared" ca="1" si="636"/>
        <v>0</v>
      </c>
      <c r="AH197" s="68">
        <f t="shared" ca="1" si="637"/>
        <v>0</v>
      </c>
      <c r="AJ197" s="124"/>
      <c r="AL197" s="51">
        <f t="shared" si="638"/>
        <v>0</v>
      </c>
      <c r="AM197" s="69">
        <f t="shared" ca="1" si="639"/>
        <v>0</v>
      </c>
      <c r="AN197" s="70">
        <f t="shared" ca="1" si="640"/>
        <v>0</v>
      </c>
      <c r="AO197" s="70">
        <f t="shared" ca="1" si="641"/>
        <v>0</v>
      </c>
    </row>
    <row r="198" spans="2:41" x14ac:dyDescent="0.35">
      <c r="B198" t="str">
        <f t="shared" si="623"/>
        <v>CALCULO_EDIF!C4075:E4099</v>
      </c>
      <c r="C198">
        <f t="shared" si="624"/>
        <v>4075</v>
      </c>
      <c r="D198">
        <f t="shared" si="625"/>
        <v>4099</v>
      </c>
      <c r="E198" s="38">
        <v>164</v>
      </c>
      <c r="F198" t="str">
        <f t="shared" si="626"/>
        <v>CALCULO_EDIF!C4075:C4099</v>
      </c>
      <c r="H198" s="2"/>
      <c r="I198" s="2" t="s">
        <v>294</v>
      </c>
      <c r="J198" s="96" t="s">
        <v>389</v>
      </c>
      <c r="K198" s="2"/>
      <c r="L198" s="75"/>
      <c r="M198" s="4"/>
      <c r="N198" s="75">
        <v>0</v>
      </c>
      <c r="O198" s="78">
        <v>1000</v>
      </c>
      <c r="P198" s="52">
        <f t="shared" si="627"/>
        <v>0</v>
      </c>
      <c r="Q198" s="86" t="s">
        <v>252</v>
      </c>
      <c r="R198" s="33">
        <f t="shared" ca="1" si="628"/>
        <v>0</v>
      </c>
      <c r="S198" s="83">
        <v>0.4</v>
      </c>
      <c r="T198" s="33">
        <f t="shared" ca="1" si="629"/>
        <v>0</v>
      </c>
      <c r="U198" s="83">
        <v>0.4</v>
      </c>
      <c r="V198" s="61" t="str">
        <f t="shared" si="630"/>
        <v xml:space="preserve"> </v>
      </c>
      <c r="W198" s="88" t="s">
        <v>271</v>
      </c>
      <c r="X198" s="61"/>
      <c r="Z198" s="92">
        <v>1</v>
      </c>
      <c r="AB198" s="7">
        <f t="shared" ca="1" si="631"/>
        <v>0</v>
      </c>
      <c r="AC198" s="7">
        <f t="shared" ca="1" si="632"/>
        <v>0</v>
      </c>
      <c r="AD198" s="7">
        <f t="shared" ca="1" si="633"/>
        <v>0</v>
      </c>
      <c r="AE198" s="7">
        <f t="shared" si="634"/>
        <v>0</v>
      </c>
      <c r="AF198" s="7">
        <f t="shared" si="635"/>
        <v>0</v>
      </c>
      <c r="AG198" s="68">
        <f t="shared" ca="1" si="636"/>
        <v>0</v>
      </c>
      <c r="AH198" s="68">
        <f t="shared" ca="1" si="637"/>
        <v>0</v>
      </c>
      <c r="AJ198" s="124"/>
      <c r="AL198" s="51">
        <f t="shared" si="638"/>
        <v>0</v>
      </c>
      <c r="AM198" s="69">
        <f t="shared" ca="1" si="639"/>
        <v>0</v>
      </c>
      <c r="AN198" s="70">
        <f t="shared" ca="1" si="640"/>
        <v>0</v>
      </c>
      <c r="AO198" s="70">
        <f t="shared" ca="1" si="641"/>
        <v>0</v>
      </c>
    </row>
    <row r="199" spans="2:41" x14ac:dyDescent="0.35">
      <c r="B199" t="str">
        <f t="shared" si="623"/>
        <v>CALCULO_EDIF!C4100:E4124</v>
      </c>
      <c r="C199">
        <f t="shared" si="624"/>
        <v>4100</v>
      </c>
      <c r="D199">
        <f t="shared" si="625"/>
        <v>4124</v>
      </c>
      <c r="E199" s="38">
        <v>165</v>
      </c>
      <c r="F199" t="str">
        <f t="shared" si="626"/>
        <v>CALCULO_EDIF!C4100:C4124</v>
      </c>
      <c r="H199" s="2"/>
      <c r="I199" s="2" t="s">
        <v>329</v>
      </c>
      <c r="J199" s="96" t="s">
        <v>389</v>
      </c>
      <c r="K199" s="2"/>
      <c r="L199" s="75"/>
      <c r="M199" s="4"/>
      <c r="N199" s="75">
        <v>0</v>
      </c>
      <c r="O199" s="78">
        <v>1000</v>
      </c>
      <c r="P199" s="52">
        <f t="shared" si="627"/>
        <v>0</v>
      </c>
      <c r="Q199" s="86" t="s">
        <v>252</v>
      </c>
      <c r="R199" s="33">
        <f t="shared" ca="1" si="628"/>
        <v>0</v>
      </c>
      <c r="S199" s="83">
        <v>0.4</v>
      </c>
      <c r="T199" s="33">
        <f t="shared" ca="1" si="629"/>
        <v>0</v>
      </c>
      <c r="U199" s="83">
        <v>0.4</v>
      </c>
      <c r="V199" s="61" t="str">
        <f t="shared" si="630"/>
        <v xml:space="preserve"> </v>
      </c>
      <c r="W199" s="88" t="s">
        <v>271</v>
      </c>
      <c r="X199" s="61"/>
      <c r="Z199" s="92">
        <v>1</v>
      </c>
      <c r="AB199" s="7">
        <f t="shared" ca="1" si="631"/>
        <v>0</v>
      </c>
      <c r="AC199" s="7">
        <f t="shared" ca="1" si="632"/>
        <v>0</v>
      </c>
      <c r="AD199" s="7">
        <f t="shared" ca="1" si="633"/>
        <v>0</v>
      </c>
      <c r="AE199" s="7">
        <f t="shared" si="634"/>
        <v>0</v>
      </c>
      <c r="AF199" s="7">
        <f t="shared" si="635"/>
        <v>0</v>
      </c>
      <c r="AG199" s="68">
        <f t="shared" ca="1" si="636"/>
        <v>0</v>
      </c>
      <c r="AH199" s="68">
        <f t="shared" ca="1" si="637"/>
        <v>0</v>
      </c>
      <c r="AJ199" s="124"/>
      <c r="AL199" s="51">
        <f t="shared" si="638"/>
        <v>0</v>
      </c>
      <c r="AM199" s="69">
        <f t="shared" ca="1" si="639"/>
        <v>0</v>
      </c>
      <c r="AN199" s="70">
        <f t="shared" ca="1" si="640"/>
        <v>0</v>
      </c>
      <c r="AO199" s="70">
        <f t="shared" ca="1" si="641"/>
        <v>0</v>
      </c>
    </row>
    <row r="200" spans="2:41" x14ac:dyDescent="0.35">
      <c r="B200" t="str">
        <f t="shared" si="603"/>
        <v>CALCULO_EDIF!C4125:E4149</v>
      </c>
      <c r="C200">
        <f t="shared" si="472"/>
        <v>4125</v>
      </c>
      <c r="D200">
        <f t="shared" si="420"/>
        <v>4149</v>
      </c>
      <c r="E200" s="38">
        <v>166</v>
      </c>
      <c r="F200" t="str">
        <f t="shared" si="473"/>
        <v>CALCULO_EDIF!C4125:C4149</v>
      </c>
      <c r="H200" s="2"/>
      <c r="I200" s="2" t="s">
        <v>328</v>
      </c>
      <c r="J200" s="96" t="s">
        <v>389</v>
      </c>
      <c r="K200" s="2"/>
      <c r="L200" s="75"/>
      <c r="M200" s="4"/>
      <c r="N200" s="75">
        <v>0</v>
      </c>
      <c r="O200" s="78">
        <v>1000</v>
      </c>
      <c r="P200" s="52">
        <f t="shared" si="604"/>
        <v>0</v>
      </c>
      <c r="Q200" s="86" t="s">
        <v>252</v>
      </c>
      <c r="R200" s="33">
        <f t="shared" ca="1" si="605"/>
        <v>0</v>
      </c>
      <c r="S200" s="83">
        <v>0.4</v>
      </c>
      <c r="T200" s="33">
        <f t="shared" ca="1" si="606"/>
        <v>0</v>
      </c>
      <c r="U200" s="83">
        <v>0.4</v>
      </c>
      <c r="V200" s="61" t="str">
        <f t="shared" si="607"/>
        <v xml:space="preserve"> </v>
      </c>
      <c r="W200" s="88" t="s">
        <v>271</v>
      </c>
      <c r="X200" s="61"/>
      <c r="Z200" s="92">
        <v>1</v>
      </c>
      <c r="AB200" s="7">
        <f t="shared" ca="1" si="608"/>
        <v>0</v>
      </c>
      <c r="AC200" s="7">
        <f t="shared" ca="1" si="609"/>
        <v>0</v>
      </c>
      <c r="AD200" s="7">
        <f t="shared" ca="1" si="610"/>
        <v>0</v>
      </c>
      <c r="AE200" s="7">
        <f t="shared" si="611"/>
        <v>0</v>
      </c>
      <c r="AF200" s="7">
        <f t="shared" si="612"/>
        <v>0</v>
      </c>
      <c r="AG200" s="68">
        <f t="shared" ca="1" si="617"/>
        <v>0</v>
      </c>
      <c r="AH200" s="68">
        <f t="shared" ca="1" si="613"/>
        <v>0</v>
      </c>
      <c r="AJ200" s="124"/>
      <c r="AL200" s="51">
        <f t="shared" si="614"/>
        <v>0</v>
      </c>
      <c r="AM200" s="69">
        <f t="shared" ca="1" si="615"/>
        <v>0</v>
      </c>
      <c r="AN200" s="70">
        <f t="shared" ca="1" si="616"/>
        <v>0</v>
      </c>
      <c r="AO200" s="70">
        <f t="shared" ref="AO200:AO238" ca="1" si="642">AL200-AN200</f>
        <v>0</v>
      </c>
    </row>
    <row r="201" spans="2:41" x14ac:dyDescent="0.35">
      <c r="B201" t="str">
        <f t="shared" ref="B201" si="643">CONCATENATE("CALCULO_EDIF!","C",C201,":","E",D201)</f>
        <v>CALCULO_EDIF!C4150:E4174</v>
      </c>
      <c r="C201">
        <f t="shared" ref="C201" si="644">IF(E201=1,1,(E201-1)*25)</f>
        <v>4150</v>
      </c>
      <c r="D201">
        <f t="shared" ref="D201" si="645">IF(E201=1,24,C201+24)</f>
        <v>4174</v>
      </c>
      <c r="E201" s="38">
        <v>167</v>
      </c>
      <c r="F201" t="str">
        <f t="shared" ref="F201" si="646">CONCATENATE("CALCULO_EDIF!","C",C201,":","C",D201)</f>
        <v>CALCULO_EDIF!C4150:C4174</v>
      </c>
      <c r="H201" s="2"/>
      <c r="I201" s="2" t="s">
        <v>27</v>
      </c>
      <c r="J201" s="96" t="s">
        <v>389</v>
      </c>
      <c r="K201" s="2"/>
      <c r="L201" s="75"/>
      <c r="M201" s="4"/>
      <c r="N201" s="75">
        <v>0</v>
      </c>
      <c r="O201" s="78">
        <v>1000</v>
      </c>
      <c r="P201" s="52">
        <f t="shared" ref="P201" si="647">IF(AND(ISBLANK(L201)*ISBLANK(N201)),"-",IF(AND(NOT(ISBLANK(L201))*NOT(ISBLANK(N201))),"Error",IF(ISBLANK(L201),N201,L201*O201)))</f>
        <v>0</v>
      </c>
      <c r="Q201" s="86" t="s">
        <v>252</v>
      </c>
      <c r="R201" s="33">
        <f t="shared" ref="R201" ca="1" si="648">IF(Q201="Otro",$B$1,VLOOKUP(Q201, INDIRECT(B201),2,FALSE))</f>
        <v>0</v>
      </c>
      <c r="S201" s="83">
        <v>0.4</v>
      </c>
      <c r="T201" s="33">
        <f t="shared" ref="T201" ca="1" si="649">IF(Q201="Otro",$B$1,VLOOKUP(Q201, INDIRECT(B201),3,FALSE))</f>
        <v>0</v>
      </c>
      <c r="U201" s="83">
        <v>0.4</v>
      </c>
      <c r="V201" s="61" t="str">
        <f t="shared" ref="V201" si="650">IF(S201+U201&gt;100%,"Error, suma &gt; 100%"," ")</f>
        <v xml:space="preserve"> </v>
      </c>
      <c r="W201" s="88" t="s">
        <v>271</v>
      </c>
      <c r="X201" s="61"/>
      <c r="Z201" s="92">
        <v>1</v>
      </c>
      <c r="AB201" s="7">
        <f t="shared" ref="AB201" ca="1" si="651">IF(R201="Valor:",P201*S201,P201*R201)</f>
        <v>0</v>
      </c>
      <c r="AC201" s="7">
        <f t="shared" ref="AC201" ca="1" si="652">IF(T201="Valor:",P201*U201,P201*T201)</f>
        <v>0</v>
      </c>
      <c r="AD201" s="7">
        <f t="shared" ref="AD201" ca="1" si="653">P201-AC201</f>
        <v>0</v>
      </c>
      <c r="AE201" s="7">
        <f t="shared" ref="AE201" si="654">P201*Z201</f>
        <v>0</v>
      </c>
      <c r="AF201" s="7">
        <f t="shared" ref="AF201" si="655">P201-AE201</f>
        <v>0</v>
      </c>
      <c r="AG201" s="68">
        <f t="shared" ref="AG201" ca="1" si="656">IF(AB201=AE201,AE201,IF(AB201&gt;AE201,AE201,AB201))</f>
        <v>0</v>
      </c>
      <c r="AH201" s="68">
        <f t="shared" ref="AH201" ca="1" si="657">IF(Z201=0,AE201,IF(AB201=AE201,AE201,IF(AB201&gt;AE201,AE201,IF((AB201/AE201+AN201/AE201)&gt;1,AB201,AO201))))</f>
        <v>0</v>
      </c>
      <c r="AJ201" s="124"/>
      <c r="AL201" s="51">
        <f t="shared" ref="AL201" si="658">AE201</f>
        <v>0</v>
      </c>
      <c r="AM201" s="69">
        <f t="shared" ref="AM201" ca="1" si="659">IF(T201="Valor:",U201*Z201,T201*Z201)</f>
        <v>0</v>
      </c>
      <c r="AN201" s="70">
        <f t="shared" ref="AN201" ca="1" si="660">P201*AM201</f>
        <v>0</v>
      </c>
      <c r="AO201" s="70">
        <f t="shared" ca="1" si="642"/>
        <v>0</v>
      </c>
    </row>
    <row r="202" spans="2:41" ht="5.25" customHeight="1" x14ac:dyDescent="0.35">
      <c r="E202" s="38"/>
      <c r="L202" s="77"/>
      <c r="N202" s="77"/>
      <c r="O202" s="79"/>
      <c r="P202" s="51"/>
      <c r="Q202" s="77"/>
      <c r="S202" s="77"/>
      <c r="U202" s="77"/>
      <c r="W202" s="91"/>
      <c r="Z202" s="77"/>
    </row>
    <row r="203" spans="2:41" x14ac:dyDescent="0.35">
      <c r="B203" t="str">
        <f t="shared" si="603"/>
        <v>CALCULO_EDIF!C4175:E4199</v>
      </c>
      <c r="C203">
        <f t="shared" si="472"/>
        <v>4175</v>
      </c>
      <c r="D203">
        <f t="shared" si="420"/>
        <v>4199</v>
      </c>
      <c r="E203" s="38">
        <v>168</v>
      </c>
      <c r="F203" t="str">
        <f t="shared" si="473"/>
        <v>CALCULO_EDIF!C4175:C4199</v>
      </c>
      <c r="H203" s="3" t="s">
        <v>60</v>
      </c>
      <c r="I203" s="2" t="s">
        <v>61</v>
      </c>
      <c r="J203" s="96" t="s">
        <v>389</v>
      </c>
      <c r="K203" s="2"/>
      <c r="L203" s="75"/>
      <c r="M203" s="4"/>
      <c r="N203" s="75">
        <v>0</v>
      </c>
      <c r="O203" s="78">
        <v>1800</v>
      </c>
      <c r="P203" s="52">
        <f t="shared" ref="P203:P226" si="661">IF(AND(ISBLANK(L203)*ISBLANK(N203)),"-",IF(AND(NOT(ISBLANK(L203))*NOT(ISBLANK(N203))),"Error",IF(ISBLANK(L203),N203,L203*O203)))</f>
        <v>0</v>
      </c>
      <c r="Q203" s="86" t="s">
        <v>252</v>
      </c>
      <c r="R203" s="33">
        <f t="shared" ref="R203:R218" ca="1" si="662">IF(Q203="Otro",$B$1,VLOOKUP(Q203, INDIRECT(B203),2,FALSE))</f>
        <v>0</v>
      </c>
      <c r="S203" s="83">
        <v>0.01</v>
      </c>
      <c r="T203" s="33">
        <f t="shared" ca="1" si="606"/>
        <v>0</v>
      </c>
      <c r="U203" s="83">
        <v>0.01</v>
      </c>
      <c r="V203" s="61" t="str">
        <f t="shared" ref="V203:V218" si="663">IF(S203+U203&gt;100%,"Error, suma &gt; 100%"," ")</f>
        <v xml:space="preserve"> </v>
      </c>
      <c r="W203" s="88" t="s">
        <v>271</v>
      </c>
      <c r="X203" s="61"/>
      <c r="Z203" s="92">
        <v>1</v>
      </c>
      <c r="AB203" s="7">
        <f t="shared" ref="AB203:AB218" ca="1" si="664">IF(R203="Valor:",P203*S203,P203*R203)</f>
        <v>0</v>
      </c>
      <c r="AC203" s="7">
        <f t="shared" ref="AC203:AC218" ca="1" si="665">IF(T203="Valor:",P203*U203,P203*T203)</f>
        <v>0</v>
      </c>
      <c r="AD203" s="7">
        <f t="shared" ref="AD203:AD218" ca="1" si="666">P203-AC203</f>
        <v>0</v>
      </c>
      <c r="AE203" s="7">
        <f t="shared" ref="AE203:AE218" si="667">P203*Z203</f>
        <v>0</v>
      </c>
      <c r="AF203" s="7">
        <f t="shared" ref="AF203:AF218" si="668">P203-AE203</f>
        <v>0</v>
      </c>
      <c r="AG203" s="68">
        <f t="shared" ca="1" si="617"/>
        <v>0</v>
      </c>
      <c r="AH203" s="68">
        <f t="shared" ref="AH203:AH218" ca="1" si="669">IF(Z203=0,AE203,IF(AB203=AE203,AE203,IF(AB203&gt;AE203,AE203,IF((AB203/AE203+AN203/AE203)&gt;1,AB203,AO203))))</f>
        <v>0</v>
      </c>
      <c r="AJ203" s="124">
        <f ca="1">IF(SUM(AH203:AH218)=0,0%,SUM(AG203:AG218)/SUM(AH203:AH218))</f>
        <v>0</v>
      </c>
      <c r="AL203" s="51">
        <f t="shared" ref="AL203:AL218" si="670">AE203</f>
        <v>0</v>
      </c>
      <c r="AM203" s="69">
        <f t="shared" ref="AM203:AM218" ca="1" si="671">IF(T203="Valor:",U203*Z203,T203*Z203)</f>
        <v>0</v>
      </c>
      <c r="AN203" s="70">
        <f t="shared" ref="AN203:AN218" ca="1" si="672">P203*AM203</f>
        <v>0</v>
      </c>
      <c r="AO203" s="70">
        <f t="shared" ca="1" si="642"/>
        <v>0</v>
      </c>
    </row>
    <row r="204" spans="2:41" x14ac:dyDescent="0.35">
      <c r="B204" t="str">
        <f t="shared" si="603"/>
        <v>CALCULO_EDIF!C4200:E4224</v>
      </c>
      <c r="C204">
        <f t="shared" si="472"/>
        <v>4200</v>
      </c>
      <c r="D204">
        <f t="shared" si="420"/>
        <v>4224</v>
      </c>
      <c r="E204" s="38">
        <v>169</v>
      </c>
      <c r="F204" t="str">
        <f t="shared" si="473"/>
        <v>CALCULO_EDIF!C4200:C4224</v>
      </c>
      <c r="H204" s="3"/>
      <c r="I204" s="2" t="s">
        <v>62</v>
      </c>
      <c r="J204" s="96" t="s">
        <v>389</v>
      </c>
      <c r="K204" s="2"/>
      <c r="L204" s="75"/>
      <c r="M204" s="4"/>
      <c r="N204" s="75">
        <v>0</v>
      </c>
      <c r="O204" s="78">
        <v>2500</v>
      </c>
      <c r="P204" s="52">
        <f t="shared" si="661"/>
        <v>0</v>
      </c>
      <c r="Q204" s="86" t="s">
        <v>252</v>
      </c>
      <c r="R204" s="33">
        <f t="shared" ca="1" si="662"/>
        <v>0</v>
      </c>
      <c r="S204" s="83">
        <v>0.4</v>
      </c>
      <c r="T204" s="33">
        <f t="shared" ca="1" si="606"/>
        <v>0</v>
      </c>
      <c r="U204" s="83">
        <v>0.4</v>
      </c>
      <c r="V204" s="61" t="str">
        <f t="shared" si="663"/>
        <v xml:space="preserve"> </v>
      </c>
      <c r="W204" s="88" t="s">
        <v>271</v>
      </c>
      <c r="X204" s="61"/>
      <c r="Z204" s="92">
        <v>1</v>
      </c>
      <c r="AB204" s="7">
        <f t="shared" ca="1" si="664"/>
        <v>0</v>
      </c>
      <c r="AC204" s="7">
        <f t="shared" ca="1" si="665"/>
        <v>0</v>
      </c>
      <c r="AD204" s="7">
        <f t="shared" ca="1" si="666"/>
        <v>0</v>
      </c>
      <c r="AE204" s="7">
        <f t="shared" si="667"/>
        <v>0</v>
      </c>
      <c r="AF204" s="7">
        <f t="shared" si="668"/>
        <v>0</v>
      </c>
      <c r="AG204" s="68">
        <f t="shared" ca="1" si="617"/>
        <v>0</v>
      </c>
      <c r="AH204" s="68">
        <f t="shared" ca="1" si="669"/>
        <v>0</v>
      </c>
      <c r="AJ204" s="124"/>
      <c r="AL204" s="51">
        <f t="shared" si="670"/>
        <v>0</v>
      </c>
      <c r="AM204" s="69">
        <f t="shared" ca="1" si="671"/>
        <v>0</v>
      </c>
      <c r="AN204" s="70">
        <f t="shared" ca="1" si="672"/>
        <v>0</v>
      </c>
      <c r="AO204" s="70">
        <f t="shared" ca="1" si="642"/>
        <v>0</v>
      </c>
    </row>
    <row r="205" spans="2:41" x14ac:dyDescent="0.35">
      <c r="B205" t="str">
        <f t="shared" si="603"/>
        <v>CALCULO_EDIF!C4225:E4249</v>
      </c>
      <c r="C205">
        <f t="shared" si="472"/>
        <v>4225</v>
      </c>
      <c r="D205">
        <f t="shared" si="420"/>
        <v>4249</v>
      </c>
      <c r="E205" s="38">
        <v>170</v>
      </c>
      <c r="F205" t="str">
        <f t="shared" si="473"/>
        <v>CALCULO_EDIF!C4225:C4249</v>
      </c>
      <c r="H205" s="2"/>
      <c r="I205" s="2" t="s">
        <v>63</v>
      </c>
      <c r="J205" s="96" t="s">
        <v>389</v>
      </c>
      <c r="K205" s="2"/>
      <c r="L205" s="75"/>
      <c r="M205" s="4"/>
      <c r="N205" s="75">
        <v>0</v>
      </c>
      <c r="O205" s="78">
        <v>2200</v>
      </c>
      <c r="P205" s="52">
        <f t="shared" si="661"/>
        <v>0</v>
      </c>
      <c r="Q205" s="86" t="s">
        <v>252</v>
      </c>
      <c r="R205" s="33">
        <f t="shared" ca="1" si="662"/>
        <v>0</v>
      </c>
      <c r="S205" s="83">
        <v>0.4</v>
      </c>
      <c r="T205" s="33">
        <f t="shared" ca="1" si="606"/>
        <v>0</v>
      </c>
      <c r="U205" s="83">
        <v>0.4</v>
      </c>
      <c r="V205" s="61" t="str">
        <f t="shared" si="663"/>
        <v xml:space="preserve"> </v>
      </c>
      <c r="W205" s="88" t="s">
        <v>271</v>
      </c>
      <c r="X205" s="61"/>
      <c r="Z205" s="92">
        <v>1</v>
      </c>
      <c r="AB205" s="7">
        <f t="shared" ca="1" si="664"/>
        <v>0</v>
      </c>
      <c r="AC205" s="7">
        <f t="shared" ca="1" si="665"/>
        <v>0</v>
      </c>
      <c r="AD205" s="7">
        <f t="shared" ca="1" si="666"/>
        <v>0</v>
      </c>
      <c r="AE205" s="7">
        <f t="shared" si="667"/>
        <v>0</v>
      </c>
      <c r="AF205" s="7">
        <f t="shared" si="668"/>
        <v>0</v>
      </c>
      <c r="AG205" s="68">
        <f t="shared" ca="1" si="617"/>
        <v>0</v>
      </c>
      <c r="AH205" s="68">
        <f t="shared" ca="1" si="669"/>
        <v>0</v>
      </c>
      <c r="AJ205" s="124"/>
      <c r="AL205" s="51">
        <f t="shared" si="670"/>
        <v>0</v>
      </c>
      <c r="AM205" s="69">
        <f t="shared" ca="1" si="671"/>
        <v>0</v>
      </c>
      <c r="AN205" s="70">
        <f t="shared" ca="1" si="672"/>
        <v>0</v>
      </c>
      <c r="AO205" s="70">
        <f t="shared" ca="1" si="642"/>
        <v>0</v>
      </c>
    </row>
    <row r="206" spans="2:41" x14ac:dyDescent="0.35">
      <c r="B206" t="str">
        <f t="shared" si="603"/>
        <v>CALCULO_EDIF!C4250:E4274</v>
      </c>
      <c r="C206">
        <f t="shared" si="472"/>
        <v>4250</v>
      </c>
      <c r="D206">
        <f t="shared" si="420"/>
        <v>4274</v>
      </c>
      <c r="E206" s="38">
        <v>171</v>
      </c>
      <c r="F206" t="str">
        <f t="shared" si="473"/>
        <v>CALCULO_EDIF!C4250:C4274</v>
      </c>
      <c r="H206" s="2"/>
      <c r="I206" s="2" t="s">
        <v>64</v>
      </c>
      <c r="J206" s="96" t="s">
        <v>389</v>
      </c>
      <c r="K206" s="2"/>
      <c r="L206" s="75"/>
      <c r="M206" s="4"/>
      <c r="N206" s="75">
        <v>0</v>
      </c>
      <c r="O206" s="78">
        <v>800</v>
      </c>
      <c r="P206" s="52">
        <f t="shared" si="661"/>
        <v>0</v>
      </c>
      <c r="Q206" s="86" t="s">
        <v>252</v>
      </c>
      <c r="R206" s="33">
        <f t="shared" ca="1" si="662"/>
        <v>0</v>
      </c>
      <c r="S206" s="83">
        <v>0.4</v>
      </c>
      <c r="T206" s="33">
        <f t="shared" ca="1" si="606"/>
        <v>0</v>
      </c>
      <c r="U206" s="83">
        <v>0.4</v>
      </c>
      <c r="V206" s="61" t="str">
        <f t="shared" si="663"/>
        <v xml:space="preserve"> </v>
      </c>
      <c r="W206" s="88" t="s">
        <v>271</v>
      </c>
      <c r="X206" s="61"/>
      <c r="Z206" s="92">
        <v>1</v>
      </c>
      <c r="AB206" s="7">
        <f t="shared" ca="1" si="664"/>
        <v>0</v>
      </c>
      <c r="AC206" s="7">
        <f t="shared" ca="1" si="665"/>
        <v>0</v>
      </c>
      <c r="AD206" s="7">
        <f t="shared" ca="1" si="666"/>
        <v>0</v>
      </c>
      <c r="AE206" s="7">
        <f t="shared" si="667"/>
        <v>0</v>
      </c>
      <c r="AF206" s="7">
        <f t="shared" si="668"/>
        <v>0</v>
      </c>
      <c r="AG206" s="68">
        <f t="shared" ca="1" si="617"/>
        <v>0</v>
      </c>
      <c r="AH206" s="68">
        <f t="shared" ca="1" si="669"/>
        <v>0</v>
      </c>
      <c r="AJ206" s="124"/>
      <c r="AL206" s="51">
        <f t="shared" si="670"/>
        <v>0</v>
      </c>
      <c r="AM206" s="69">
        <f t="shared" ca="1" si="671"/>
        <v>0</v>
      </c>
      <c r="AN206" s="70">
        <f t="shared" ca="1" si="672"/>
        <v>0</v>
      </c>
      <c r="AO206" s="70">
        <f t="shared" ca="1" si="642"/>
        <v>0</v>
      </c>
    </row>
    <row r="207" spans="2:41" x14ac:dyDescent="0.35">
      <c r="B207" t="str">
        <f t="shared" si="603"/>
        <v>CALCULO_EDIF!C4275:E4299</v>
      </c>
      <c r="C207">
        <f t="shared" si="472"/>
        <v>4275</v>
      </c>
      <c r="D207">
        <f t="shared" si="420"/>
        <v>4299</v>
      </c>
      <c r="E207" s="38">
        <v>172</v>
      </c>
      <c r="F207" t="str">
        <f t="shared" si="473"/>
        <v>CALCULO_EDIF!C4275:C4299</v>
      </c>
      <c r="H207" s="2"/>
      <c r="I207" s="2" t="s">
        <v>65</v>
      </c>
      <c r="J207" s="96" t="s">
        <v>389</v>
      </c>
      <c r="K207" s="2"/>
      <c r="L207" s="75"/>
      <c r="M207" s="4"/>
      <c r="N207" s="75">
        <v>0</v>
      </c>
      <c r="O207" s="78">
        <v>1000</v>
      </c>
      <c r="P207" s="52">
        <f t="shared" si="661"/>
        <v>0</v>
      </c>
      <c r="Q207" s="86" t="s">
        <v>252</v>
      </c>
      <c r="R207" s="33">
        <f t="shared" ca="1" si="662"/>
        <v>0</v>
      </c>
      <c r="S207" s="83">
        <v>0.4</v>
      </c>
      <c r="T207" s="33">
        <f t="shared" ca="1" si="606"/>
        <v>0</v>
      </c>
      <c r="U207" s="83">
        <v>0.4</v>
      </c>
      <c r="V207" s="61" t="str">
        <f t="shared" si="663"/>
        <v xml:space="preserve"> </v>
      </c>
      <c r="W207" s="88" t="s">
        <v>271</v>
      </c>
      <c r="X207" s="61"/>
      <c r="Z207" s="92">
        <v>1</v>
      </c>
      <c r="AB207" s="7">
        <f t="shared" ca="1" si="664"/>
        <v>0</v>
      </c>
      <c r="AC207" s="7">
        <f t="shared" ca="1" si="665"/>
        <v>0</v>
      </c>
      <c r="AD207" s="7">
        <f t="shared" ca="1" si="666"/>
        <v>0</v>
      </c>
      <c r="AE207" s="7">
        <f t="shared" si="667"/>
        <v>0</v>
      </c>
      <c r="AF207" s="7">
        <f t="shared" si="668"/>
        <v>0</v>
      </c>
      <c r="AG207" s="68">
        <f t="shared" ca="1" si="617"/>
        <v>0</v>
      </c>
      <c r="AH207" s="68">
        <f t="shared" ca="1" si="669"/>
        <v>0</v>
      </c>
      <c r="AJ207" s="124"/>
      <c r="AL207" s="51">
        <f t="shared" si="670"/>
        <v>0</v>
      </c>
      <c r="AM207" s="69">
        <f t="shared" ca="1" si="671"/>
        <v>0</v>
      </c>
      <c r="AN207" s="70">
        <f t="shared" ca="1" si="672"/>
        <v>0</v>
      </c>
      <c r="AO207" s="70">
        <f t="shared" ca="1" si="642"/>
        <v>0</v>
      </c>
    </row>
    <row r="208" spans="2:41" x14ac:dyDescent="0.35">
      <c r="B208" t="str">
        <f t="shared" ref="B208" si="673">CONCATENATE("CALCULO_EDIF!","C",C208,":","E",D208)</f>
        <v>CALCULO_EDIF!C4300:E4324</v>
      </c>
      <c r="C208">
        <f t="shared" ref="C208" si="674">IF(E208=1,1,(E208-1)*25)</f>
        <v>4300</v>
      </c>
      <c r="D208">
        <f t="shared" ref="D208" si="675">IF(E208=1,24,C208+24)</f>
        <v>4324</v>
      </c>
      <c r="E208" s="38">
        <v>173</v>
      </c>
      <c r="F208" t="str">
        <f t="shared" ref="F208" si="676">CONCATENATE("CALCULO_EDIF!","C",C208,":","C",D208)</f>
        <v>CALCULO_EDIF!C4300:C4324</v>
      </c>
      <c r="H208" s="2"/>
      <c r="I208" s="2" t="s">
        <v>330</v>
      </c>
      <c r="J208" s="96" t="s">
        <v>389</v>
      </c>
      <c r="K208" s="2"/>
      <c r="L208" s="75"/>
      <c r="M208" s="4"/>
      <c r="N208" s="75">
        <v>0</v>
      </c>
      <c r="O208" s="78">
        <v>1000</v>
      </c>
      <c r="P208" s="52">
        <f t="shared" si="661"/>
        <v>0</v>
      </c>
      <c r="Q208" s="86" t="s">
        <v>252</v>
      </c>
      <c r="R208" s="33">
        <f t="shared" ref="R208" ca="1" si="677">IF(Q208="Otro",$B$1,VLOOKUP(Q208, INDIRECT(B208),2,FALSE))</f>
        <v>0</v>
      </c>
      <c r="S208" s="83">
        <v>0.4</v>
      </c>
      <c r="T208" s="33">
        <f t="shared" ref="T208" ca="1" si="678">IF(Q208="Otro",$B$1,VLOOKUP(Q208, INDIRECT(B208),3,FALSE))</f>
        <v>0</v>
      </c>
      <c r="U208" s="83">
        <v>0.4</v>
      </c>
      <c r="V208" s="61" t="str">
        <f t="shared" ref="V208" si="679">IF(S208+U208&gt;100%,"Error, suma &gt; 100%"," ")</f>
        <v xml:space="preserve"> </v>
      </c>
      <c r="W208" s="88" t="s">
        <v>271</v>
      </c>
      <c r="X208" s="61"/>
      <c r="Z208" s="92">
        <v>1</v>
      </c>
      <c r="AB208" s="7">
        <f t="shared" ref="AB208" ca="1" si="680">IF(R208="Valor:",P208*S208,P208*R208)</f>
        <v>0</v>
      </c>
      <c r="AC208" s="7">
        <f t="shared" ref="AC208" ca="1" si="681">IF(T208="Valor:",P208*U208,P208*T208)</f>
        <v>0</v>
      </c>
      <c r="AD208" s="7">
        <f t="shared" ref="AD208" ca="1" si="682">P208-AC208</f>
        <v>0</v>
      </c>
      <c r="AE208" s="7">
        <f t="shared" ref="AE208" si="683">P208*Z208</f>
        <v>0</v>
      </c>
      <c r="AF208" s="7">
        <f t="shared" ref="AF208" si="684">P208-AE208</f>
        <v>0</v>
      </c>
      <c r="AG208" s="68">
        <f t="shared" ref="AG208" ca="1" si="685">IF(AB208=AE208,AE208,IF(AB208&gt;AE208,AE208,AB208))</f>
        <v>0</v>
      </c>
      <c r="AH208" s="68">
        <f t="shared" ref="AH208" ca="1" si="686">IF(Z208=0,AE208,IF(AB208=AE208,AE208,IF(AB208&gt;AE208,AE208,IF((AB208/AE208+AN208/AE208)&gt;1,AB208,AO208))))</f>
        <v>0</v>
      </c>
      <c r="AJ208" s="124"/>
      <c r="AL208" s="51">
        <f t="shared" ref="AL208" si="687">AE208</f>
        <v>0</v>
      </c>
      <c r="AM208" s="69">
        <f t="shared" ref="AM208" ca="1" si="688">IF(T208="Valor:",U208*Z208,T208*Z208)</f>
        <v>0</v>
      </c>
      <c r="AN208" s="70">
        <f t="shared" ref="AN208" ca="1" si="689">P208*AM208</f>
        <v>0</v>
      </c>
      <c r="AO208" s="70">
        <f t="shared" ref="AO208" ca="1" si="690">AL208-AN208</f>
        <v>0</v>
      </c>
    </row>
    <row r="209" spans="2:41" x14ac:dyDescent="0.35">
      <c r="B209" t="str">
        <f t="shared" si="603"/>
        <v>CALCULO_EDIF!C4325:E4349</v>
      </c>
      <c r="C209">
        <f t="shared" si="472"/>
        <v>4325</v>
      </c>
      <c r="D209">
        <f t="shared" si="420"/>
        <v>4349</v>
      </c>
      <c r="E209" s="38">
        <v>174</v>
      </c>
      <c r="F209" t="str">
        <f t="shared" si="473"/>
        <v>CALCULO_EDIF!C4325:C4349</v>
      </c>
      <c r="H209" s="2"/>
      <c r="I209" s="2" t="s">
        <v>66</v>
      </c>
      <c r="J209" s="96" t="s">
        <v>389</v>
      </c>
      <c r="K209" s="2"/>
      <c r="L209" s="75"/>
      <c r="M209" s="4"/>
      <c r="N209" s="75">
        <v>0</v>
      </c>
      <c r="O209" s="78">
        <v>1000</v>
      </c>
      <c r="P209" s="52">
        <f t="shared" si="661"/>
        <v>0</v>
      </c>
      <c r="Q209" s="86" t="s">
        <v>252</v>
      </c>
      <c r="R209" s="33">
        <f t="shared" ca="1" si="662"/>
        <v>0</v>
      </c>
      <c r="S209" s="83">
        <v>0.4</v>
      </c>
      <c r="T209" s="33">
        <f t="shared" ca="1" si="606"/>
        <v>0</v>
      </c>
      <c r="U209" s="83">
        <v>0.4</v>
      </c>
      <c r="V209" s="61" t="str">
        <f t="shared" si="663"/>
        <v xml:space="preserve"> </v>
      </c>
      <c r="W209" s="88" t="s">
        <v>271</v>
      </c>
      <c r="X209" s="61"/>
      <c r="Z209" s="92">
        <v>1</v>
      </c>
      <c r="AB209" s="7">
        <f t="shared" ca="1" si="664"/>
        <v>0</v>
      </c>
      <c r="AC209" s="7">
        <f t="shared" ca="1" si="665"/>
        <v>0</v>
      </c>
      <c r="AD209" s="7">
        <f t="shared" ca="1" si="666"/>
        <v>0</v>
      </c>
      <c r="AE209" s="7">
        <f t="shared" si="667"/>
        <v>0</v>
      </c>
      <c r="AF209" s="7">
        <f t="shared" si="668"/>
        <v>0</v>
      </c>
      <c r="AG209" s="68">
        <f t="shared" ca="1" si="617"/>
        <v>0</v>
      </c>
      <c r="AH209" s="68">
        <f t="shared" ca="1" si="669"/>
        <v>0</v>
      </c>
      <c r="AJ209" s="124"/>
      <c r="AL209" s="51">
        <f t="shared" si="670"/>
        <v>0</v>
      </c>
      <c r="AM209" s="69">
        <f t="shared" ca="1" si="671"/>
        <v>0</v>
      </c>
      <c r="AN209" s="70">
        <f t="shared" ca="1" si="672"/>
        <v>0</v>
      </c>
      <c r="AO209" s="70">
        <f t="shared" ca="1" si="642"/>
        <v>0</v>
      </c>
    </row>
    <row r="210" spans="2:41" x14ac:dyDescent="0.35">
      <c r="B210" t="str">
        <f t="shared" si="603"/>
        <v>CALCULO_EDIF!C4350:E4374</v>
      </c>
      <c r="C210">
        <f t="shared" si="472"/>
        <v>4350</v>
      </c>
      <c r="D210">
        <f t="shared" si="420"/>
        <v>4374</v>
      </c>
      <c r="E210" s="38">
        <v>175</v>
      </c>
      <c r="F210" t="str">
        <f t="shared" si="473"/>
        <v>CALCULO_EDIF!C4350:C4374</v>
      </c>
      <c r="H210" s="2"/>
      <c r="I210" s="2" t="s">
        <v>67</v>
      </c>
      <c r="J210" s="96" t="s">
        <v>389</v>
      </c>
      <c r="K210" s="2"/>
      <c r="L210" s="75"/>
      <c r="M210" s="4"/>
      <c r="N210" s="75">
        <v>0</v>
      </c>
      <c r="O210" s="78">
        <v>200</v>
      </c>
      <c r="P210" s="52">
        <f t="shared" si="661"/>
        <v>0</v>
      </c>
      <c r="Q210" s="86" t="s">
        <v>252</v>
      </c>
      <c r="R210" s="33">
        <f t="shared" ca="1" si="662"/>
        <v>0</v>
      </c>
      <c r="S210" s="83">
        <v>0.4</v>
      </c>
      <c r="T210" s="33">
        <f t="shared" ca="1" si="606"/>
        <v>0</v>
      </c>
      <c r="U210" s="83">
        <v>0.4</v>
      </c>
      <c r="V210" s="61" t="str">
        <f t="shared" si="663"/>
        <v xml:space="preserve"> </v>
      </c>
      <c r="W210" s="88" t="s">
        <v>271</v>
      </c>
      <c r="X210" s="61"/>
      <c r="Z210" s="92">
        <v>1</v>
      </c>
      <c r="AB210" s="7">
        <f t="shared" ca="1" si="664"/>
        <v>0</v>
      </c>
      <c r="AC210" s="7">
        <f t="shared" ca="1" si="665"/>
        <v>0</v>
      </c>
      <c r="AD210" s="7">
        <f t="shared" ca="1" si="666"/>
        <v>0</v>
      </c>
      <c r="AE210" s="7">
        <f t="shared" si="667"/>
        <v>0</v>
      </c>
      <c r="AF210" s="7">
        <f t="shared" si="668"/>
        <v>0</v>
      </c>
      <c r="AG210" s="68">
        <f t="shared" ca="1" si="617"/>
        <v>0</v>
      </c>
      <c r="AH210" s="68">
        <f t="shared" ca="1" si="669"/>
        <v>0</v>
      </c>
      <c r="AJ210" s="124"/>
      <c r="AL210" s="51">
        <f t="shared" si="670"/>
        <v>0</v>
      </c>
      <c r="AM210" s="69">
        <f t="shared" ca="1" si="671"/>
        <v>0</v>
      </c>
      <c r="AN210" s="70">
        <f t="shared" ca="1" si="672"/>
        <v>0</v>
      </c>
      <c r="AO210" s="70">
        <f t="shared" ca="1" si="642"/>
        <v>0</v>
      </c>
    </row>
    <row r="211" spans="2:41" x14ac:dyDescent="0.35">
      <c r="B211" t="str">
        <f t="shared" ref="B211:B217" si="691">CONCATENATE("CALCULO_EDIF!","C",C211,":","E",D211)</f>
        <v>CALCULO_EDIF!C4375:E4399</v>
      </c>
      <c r="C211">
        <f t="shared" ref="C211:C217" si="692">IF(E211=1,1,(E211-1)*25)</f>
        <v>4375</v>
      </c>
      <c r="D211">
        <f t="shared" ref="D211:D217" si="693">IF(E211=1,24,C211+24)</f>
        <v>4399</v>
      </c>
      <c r="E211" s="38">
        <v>176</v>
      </c>
      <c r="F211" t="str">
        <f t="shared" ref="F211:F217" si="694">CONCATENATE("CALCULO_EDIF!","C",C211,":","C",D211)</f>
        <v>CALCULO_EDIF!C4375:C4399</v>
      </c>
      <c r="H211" s="3"/>
      <c r="I211" s="2" t="s">
        <v>295</v>
      </c>
      <c r="J211" s="96" t="s">
        <v>389</v>
      </c>
      <c r="K211" s="2"/>
      <c r="L211" s="75"/>
      <c r="M211" s="4"/>
      <c r="N211" s="75">
        <v>0</v>
      </c>
      <c r="O211" s="78">
        <v>1000</v>
      </c>
      <c r="P211" s="52">
        <f t="shared" si="661"/>
        <v>0</v>
      </c>
      <c r="Q211" s="86" t="s">
        <v>252</v>
      </c>
      <c r="R211" s="33">
        <f t="shared" ref="R211:R217" ca="1" si="695">IF(Q211="Otro",$B$1,VLOOKUP(Q211, INDIRECT(B211),2,FALSE))</f>
        <v>0</v>
      </c>
      <c r="S211" s="83">
        <v>0.4</v>
      </c>
      <c r="T211" s="33">
        <f t="shared" ref="T211:T217" ca="1" si="696">IF(Q211="Otro",$B$1,VLOOKUP(Q211, INDIRECT(B211),3,FALSE))</f>
        <v>0</v>
      </c>
      <c r="U211" s="83">
        <v>0.4</v>
      </c>
      <c r="V211" s="61" t="str">
        <f t="shared" ref="V211:V217" si="697">IF(S211+U211&gt;100%,"Error, suma &gt; 100%"," ")</f>
        <v xml:space="preserve"> </v>
      </c>
      <c r="W211" s="88" t="s">
        <v>271</v>
      </c>
      <c r="X211" s="61"/>
      <c r="Z211" s="92">
        <v>1</v>
      </c>
      <c r="AB211" s="7">
        <f t="shared" ref="AB211:AB217" ca="1" si="698">IF(R211="Valor:",P211*S211,P211*R211)</f>
        <v>0</v>
      </c>
      <c r="AC211" s="7">
        <f t="shared" ref="AC211:AC217" ca="1" si="699">IF(T211="Valor:",P211*U211,P211*T211)</f>
        <v>0</v>
      </c>
      <c r="AD211" s="7">
        <f t="shared" ref="AD211:AD217" ca="1" si="700">P211-AC211</f>
        <v>0</v>
      </c>
      <c r="AE211" s="7">
        <f t="shared" ref="AE211:AE217" si="701">P211*Z211</f>
        <v>0</v>
      </c>
      <c r="AF211" s="7">
        <f t="shared" ref="AF211:AF217" si="702">P211-AE211</f>
        <v>0</v>
      </c>
      <c r="AG211" s="68">
        <f t="shared" ref="AG211:AG217" ca="1" si="703">IF(AB211=AE211,AE211,IF(AB211&gt;AE211,AE211,AB211))</f>
        <v>0</v>
      </c>
      <c r="AH211" s="68">
        <f t="shared" ref="AH211:AH217" ca="1" si="704">IF(Z211=0,AE211,IF(AB211=AE211,AE211,IF(AB211&gt;AE211,AE211,IF((AB211/AE211+AN211/AE211)&gt;1,AB211,AO211))))</f>
        <v>0</v>
      </c>
      <c r="AJ211" s="124"/>
      <c r="AL211" s="51">
        <f t="shared" ref="AL211:AL217" si="705">AE211</f>
        <v>0</v>
      </c>
      <c r="AM211" s="69">
        <f t="shared" ref="AM211:AM217" ca="1" si="706">IF(T211="Valor:",U211*Z211,T211*Z211)</f>
        <v>0</v>
      </c>
      <c r="AN211" s="70">
        <f t="shared" ref="AN211:AN217" ca="1" si="707">P211*AM211</f>
        <v>0</v>
      </c>
      <c r="AO211" s="70">
        <f t="shared" ref="AO211:AO217" ca="1" si="708">AL211-AN211</f>
        <v>0</v>
      </c>
    </row>
    <row r="212" spans="2:41" x14ac:dyDescent="0.35">
      <c r="B212" t="str">
        <f t="shared" si="691"/>
        <v>CALCULO_EDIF!C4400:E4424</v>
      </c>
      <c r="C212">
        <f t="shared" si="692"/>
        <v>4400</v>
      </c>
      <c r="D212">
        <f t="shared" si="693"/>
        <v>4424</v>
      </c>
      <c r="E212" s="38">
        <v>177</v>
      </c>
      <c r="F212" t="str">
        <f t="shared" si="694"/>
        <v>CALCULO_EDIF!C4400:C4424</v>
      </c>
      <c r="H212" s="2"/>
      <c r="I212" s="2" t="s">
        <v>296</v>
      </c>
      <c r="J212" s="96" t="s">
        <v>389</v>
      </c>
      <c r="K212" s="2"/>
      <c r="L212" s="75"/>
      <c r="M212" s="4"/>
      <c r="N212" s="75">
        <v>0</v>
      </c>
      <c r="O212" s="78">
        <v>1000</v>
      </c>
      <c r="P212" s="52">
        <f t="shared" si="661"/>
        <v>0</v>
      </c>
      <c r="Q212" s="86" t="s">
        <v>252</v>
      </c>
      <c r="R212" s="33">
        <f t="shared" ca="1" si="695"/>
        <v>0</v>
      </c>
      <c r="S212" s="83">
        <v>0.4</v>
      </c>
      <c r="T212" s="33">
        <f t="shared" ca="1" si="696"/>
        <v>0</v>
      </c>
      <c r="U212" s="83">
        <v>0.4</v>
      </c>
      <c r="V212" s="61" t="str">
        <f t="shared" si="697"/>
        <v xml:space="preserve"> </v>
      </c>
      <c r="W212" s="88" t="s">
        <v>271</v>
      </c>
      <c r="X212" s="61"/>
      <c r="Z212" s="92">
        <v>1</v>
      </c>
      <c r="AB212" s="7">
        <f t="shared" ca="1" si="698"/>
        <v>0</v>
      </c>
      <c r="AC212" s="7">
        <f t="shared" ca="1" si="699"/>
        <v>0</v>
      </c>
      <c r="AD212" s="7">
        <f t="shared" ca="1" si="700"/>
        <v>0</v>
      </c>
      <c r="AE212" s="7">
        <f t="shared" si="701"/>
        <v>0</v>
      </c>
      <c r="AF212" s="7">
        <f t="shared" si="702"/>
        <v>0</v>
      </c>
      <c r="AG212" s="68">
        <f t="shared" ca="1" si="703"/>
        <v>0</v>
      </c>
      <c r="AH212" s="68">
        <f t="shared" ca="1" si="704"/>
        <v>0</v>
      </c>
      <c r="AJ212" s="124"/>
      <c r="AL212" s="51">
        <f t="shared" si="705"/>
        <v>0</v>
      </c>
      <c r="AM212" s="69">
        <f t="shared" ca="1" si="706"/>
        <v>0</v>
      </c>
      <c r="AN212" s="70">
        <f t="shared" ca="1" si="707"/>
        <v>0</v>
      </c>
      <c r="AO212" s="70">
        <f t="shared" ca="1" si="708"/>
        <v>0</v>
      </c>
    </row>
    <row r="213" spans="2:41" x14ac:dyDescent="0.35">
      <c r="B213" t="str">
        <f t="shared" si="691"/>
        <v>CALCULO_EDIF!C4425:E4449</v>
      </c>
      <c r="C213">
        <f t="shared" si="692"/>
        <v>4425</v>
      </c>
      <c r="D213">
        <f t="shared" si="693"/>
        <v>4449</v>
      </c>
      <c r="E213" s="38">
        <v>178</v>
      </c>
      <c r="F213" t="str">
        <f t="shared" si="694"/>
        <v>CALCULO_EDIF!C4425:C4449</v>
      </c>
      <c r="H213" s="2"/>
      <c r="I213" s="2" t="s">
        <v>297</v>
      </c>
      <c r="J213" s="96" t="s">
        <v>389</v>
      </c>
      <c r="K213" s="2"/>
      <c r="L213" s="75"/>
      <c r="M213" s="4"/>
      <c r="N213" s="75">
        <v>0</v>
      </c>
      <c r="O213" s="78">
        <v>1000</v>
      </c>
      <c r="P213" s="52">
        <f t="shared" si="661"/>
        <v>0</v>
      </c>
      <c r="Q213" s="86" t="s">
        <v>252</v>
      </c>
      <c r="R213" s="33">
        <f t="shared" ca="1" si="695"/>
        <v>0</v>
      </c>
      <c r="S213" s="83">
        <v>0.4</v>
      </c>
      <c r="T213" s="33">
        <f t="shared" ca="1" si="696"/>
        <v>0</v>
      </c>
      <c r="U213" s="83">
        <v>0.4</v>
      </c>
      <c r="V213" s="61" t="str">
        <f t="shared" si="697"/>
        <v xml:space="preserve"> </v>
      </c>
      <c r="W213" s="88" t="s">
        <v>271</v>
      </c>
      <c r="X213" s="61"/>
      <c r="Z213" s="92">
        <v>1</v>
      </c>
      <c r="AB213" s="7">
        <f t="shared" ca="1" si="698"/>
        <v>0</v>
      </c>
      <c r="AC213" s="7">
        <f t="shared" ca="1" si="699"/>
        <v>0</v>
      </c>
      <c r="AD213" s="7">
        <f t="shared" ca="1" si="700"/>
        <v>0</v>
      </c>
      <c r="AE213" s="7">
        <f t="shared" si="701"/>
        <v>0</v>
      </c>
      <c r="AF213" s="7">
        <f t="shared" si="702"/>
        <v>0</v>
      </c>
      <c r="AG213" s="68">
        <f t="shared" ca="1" si="703"/>
        <v>0</v>
      </c>
      <c r="AH213" s="68">
        <f t="shared" ca="1" si="704"/>
        <v>0</v>
      </c>
      <c r="AJ213" s="124"/>
      <c r="AL213" s="51">
        <f t="shared" si="705"/>
        <v>0</v>
      </c>
      <c r="AM213" s="69">
        <f t="shared" ca="1" si="706"/>
        <v>0</v>
      </c>
      <c r="AN213" s="70">
        <f t="shared" ca="1" si="707"/>
        <v>0</v>
      </c>
      <c r="AO213" s="70">
        <f t="shared" ca="1" si="708"/>
        <v>0</v>
      </c>
    </row>
    <row r="214" spans="2:41" x14ac:dyDescent="0.35">
      <c r="B214" t="str">
        <f t="shared" si="691"/>
        <v>CALCULO_EDIF!C4450:E4474</v>
      </c>
      <c r="C214">
        <f t="shared" si="692"/>
        <v>4450</v>
      </c>
      <c r="D214">
        <f t="shared" si="693"/>
        <v>4474</v>
      </c>
      <c r="E214" s="38">
        <v>179</v>
      </c>
      <c r="F214" t="str">
        <f t="shared" si="694"/>
        <v>CALCULO_EDIF!C4450:C4474</v>
      </c>
      <c r="H214" s="2"/>
      <c r="I214" s="2" t="s">
        <v>298</v>
      </c>
      <c r="J214" s="96" t="s">
        <v>389</v>
      </c>
      <c r="K214" s="2"/>
      <c r="L214" s="75"/>
      <c r="M214" s="4"/>
      <c r="N214" s="75">
        <v>0</v>
      </c>
      <c r="O214" s="78">
        <v>1600</v>
      </c>
      <c r="P214" s="52">
        <f t="shared" si="661"/>
        <v>0</v>
      </c>
      <c r="Q214" s="86" t="s">
        <v>252</v>
      </c>
      <c r="R214" s="33">
        <f t="shared" ca="1" si="695"/>
        <v>0</v>
      </c>
      <c r="S214" s="83">
        <v>0.4</v>
      </c>
      <c r="T214" s="33">
        <f t="shared" ca="1" si="696"/>
        <v>0</v>
      </c>
      <c r="U214" s="83">
        <v>0.4</v>
      </c>
      <c r="V214" s="61" t="str">
        <f t="shared" si="697"/>
        <v xml:space="preserve"> </v>
      </c>
      <c r="W214" s="88" t="s">
        <v>271</v>
      </c>
      <c r="X214" s="61"/>
      <c r="Z214" s="92">
        <v>1</v>
      </c>
      <c r="AB214" s="7">
        <f t="shared" ca="1" si="698"/>
        <v>0</v>
      </c>
      <c r="AC214" s="7">
        <f t="shared" ca="1" si="699"/>
        <v>0</v>
      </c>
      <c r="AD214" s="7">
        <f t="shared" ca="1" si="700"/>
        <v>0</v>
      </c>
      <c r="AE214" s="7">
        <f t="shared" si="701"/>
        <v>0</v>
      </c>
      <c r="AF214" s="7">
        <f t="shared" si="702"/>
        <v>0</v>
      </c>
      <c r="AG214" s="68">
        <f t="shared" ca="1" si="703"/>
        <v>0</v>
      </c>
      <c r="AH214" s="68">
        <f t="shared" ca="1" si="704"/>
        <v>0</v>
      </c>
      <c r="AJ214" s="124"/>
      <c r="AL214" s="51">
        <f t="shared" si="705"/>
        <v>0</v>
      </c>
      <c r="AM214" s="69">
        <f t="shared" ca="1" si="706"/>
        <v>0</v>
      </c>
      <c r="AN214" s="70">
        <f t="shared" ca="1" si="707"/>
        <v>0</v>
      </c>
      <c r="AO214" s="70">
        <f t="shared" ca="1" si="708"/>
        <v>0</v>
      </c>
    </row>
    <row r="215" spans="2:41" x14ac:dyDescent="0.35">
      <c r="B215" t="str">
        <f t="shared" si="691"/>
        <v>CALCULO_EDIF!C4475:E4499</v>
      </c>
      <c r="C215">
        <f t="shared" si="692"/>
        <v>4475</v>
      </c>
      <c r="D215">
        <f t="shared" si="693"/>
        <v>4499</v>
      </c>
      <c r="E215" s="38">
        <v>180</v>
      </c>
      <c r="F215" t="str">
        <f t="shared" si="694"/>
        <v>CALCULO_EDIF!C4475:C4499</v>
      </c>
      <c r="H215" s="2"/>
      <c r="I215" s="2" t="s">
        <v>299</v>
      </c>
      <c r="J215" s="96" t="s">
        <v>389</v>
      </c>
      <c r="K215" s="2"/>
      <c r="L215" s="75"/>
      <c r="M215" s="4"/>
      <c r="N215" s="75">
        <v>0</v>
      </c>
      <c r="O215" s="78">
        <v>1000</v>
      </c>
      <c r="P215" s="52">
        <f t="shared" si="661"/>
        <v>0</v>
      </c>
      <c r="Q215" s="86" t="s">
        <v>252</v>
      </c>
      <c r="R215" s="33">
        <f t="shared" ca="1" si="695"/>
        <v>0</v>
      </c>
      <c r="S215" s="83">
        <v>0.4</v>
      </c>
      <c r="T215" s="33">
        <f t="shared" ca="1" si="696"/>
        <v>0</v>
      </c>
      <c r="U215" s="83">
        <v>0.4</v>
      </c>
      <c r="V215" s="61" t="str">
        <f t="shared" si="697"/>
        <v xml:space="preserve"> </v>
      </c>
      <c r="W215" s="88" t="s">
        <v>271</v>
      </c>
      <c r="X215" s="61"/>
      <c r="Z215" s="92">
        <v>1</v>
      </c>
      <c r="AB215" s="7">
        <f t="shared" ca="1" si="698"/>
        <v>0</v>
      </c>
      <c r="AC215" s="7">
        <f t="shared" ca="1" si="699"/>
        <v>0</v>
      </c>
      <c r="AD215" s="7">
        <f t="shared" ca="1" si="700"/>
        <v>0</v>
      </c>
      <c r="AE215" s="7">
        <f t="shared" si="701"/>
        <v>0</v>
      </c>
      <c r="AF215" s="7">
        <f t="shared" si="702"/>
        <v>0</v>
      </c>
      <c r="AG215" s="68">
        <f t="shared" ca="1" si="703"/>
        <v>0</v>
      </c>
      <c r="AH215" s="68">
        <f t="shared" ca="1" si="704"/>
        <v>0</v>
      </c>
      <c r="AJ215" s="124"/>
      <c r="AL215" s="51">
        <f t="shared" si="705"/>
        <v>0</v>
      </c>
      <c r="AM215" s="69">
        <f t="shared" ca="1" si="706"/>
        <v>0</v>
      </c>
      <c r="AN215" s="70">
        <f t="shared" ca="1" si="707"/>
        <v>0</v>
      </c>
      <c r="AO215" s="70">
        <f t="shared" ca="1" si="708"/>
        <v>0</v>
      </c>
    </row>
    <row r="216" spans="2:41" x14ac:dyDescent="0.35">
      <c r="B216" t="str">
        <f t="shared" si="691"/>
        <v>CALCULO_EDIF!C4500:E4524</v>
      </c>
      <c r="C216">
        <f t="shared" si="692"/>
        <v>4500</v>
      </c>
      <c r="D216">
        <f t="shared" si="693"/>
        <v>4524</v>
      </c>
      <c r="E216" s="38">
        <v>181</v>
      </c>
      <c r="F216" t="str">
        <f t="shared" si="694"/>
        <v>CALCULO_EDIF!C4500:C4524</v>
      </c>
      <c r="H216" s="2"/>
      <c r="I216" s="2" t="s">
        <v>300</v>
      </c>
      <c r="J216" s="96" t="s">
        <v>389</v>
      </c>
      <c r="K216" s="2"/>
      <c r="L216" s="75"/>
      <c r="M216" s="4"/>
      <c r="N216" s="75">
        <v>0</v>
      </c>
      <c r="O216" s="78">
        <v>1000</v>
      </c>
      <c r="P216" s="52">
        <f t="shared" si="661"/>
        <v>0</v>
      </c>
      <c r="Q216" s="86" t="s">
        <v>252</v>
      </c>
      <c r="R216" s="33">
        <f t="shared" ca="1" si="695"/>
        <v>0</v>
      </c>
      <c r="S216" s="83">
        <v>0.4</v>
      </c>
      <c r="T216" s="33">
        <f t="shared" ca="1" si="696"/>
        <v>0</v>
      </c>
      <c r="U216" s="83">
        <v>0.4</v>
      </c>
      <c r="V216" s="61" t="str">
        <f t="shared" si="697"/>
        <v xml:space="preserve"> </v>
      </c>
      <c r="W216" s="88" t="s">
        <v>271</v>
      </c>
      <c r="X216" s="61"/>
      <c r="Z216" s="92">
        <v>1</v>
      </c>
      <c r="AB216" s="7">
        <f t="shared" ca="1" si="698"/>
        <v>0</v>
      </c>
      <c r="AC216" s="7">
        <f t="shared" ca="1" si="699"/>
        <v>0</v>
      </c>
      <c r="AD216" s="7">
        <f t="shared" ca="1" si="700"/>
        <v>0</v>
      </c>
      <c r="AE216" s="7">
        <f t="shared" si="701"/>
        <v>0</v>
      </c>
      <c r="AF216" s="7">
        <f t="shared" si="702"/>
        <v>0</v>
      </c>
      <c r="AG216" s="68">
        <f t="shared" ca="1" si="703"/>
        <v>0</v>
      </c>
      <c r="AH216" s="68">
        <f t="shared" ca="1" si="704"/>
        <v>0</v>
      </c>
      <c r="AJ216" s="124"/>
      <c r="AL216" s="51">
        <f t="shared" si="705"/>
        <v>0</v>
      </c>
      <c r="AM216" s="69">
        <f t="shared" ca="1" si="706"/>
        <v>0</v>
      </c>
      <c r="AN216" s="70">
        <f t="shared" ca="1" si="707"/>
        <v>0</v>
      </c>
      <c r="AO216" s="70">
        <f t="shared" ca="1" si="708"/>
        <v>0</v>
      </c>
    </row>
    <row r="217" spans="2:41" x14ac:dyDescent="0.35">
      <c r="B217" t="str">
        <f t="shared" si="691"/>
        <v>CALCULO_EDIF!C4525:E4549</v>
      </c>
      <c r="C217">
        <f t="shared" si="692"/>
        <v>4525</v>
      </c>
      <c r="D217">
        <f t="shared" si="693"/>
        <v>4549</v>
      </c>
      <c r="E217" s="38">
        <v>182</v>
      </c>
      <c r="F217" t="str">
        <f t="shared" si="694"/>
        <v>CALCULO_EDIF!C4525:C4549</v>
      </c>
      <c r="H217" s="2"/>
      <c r="I217" s="2" t="s">
        <v>276</v>
      </c>
      <c r="J217" s="96" t="s">
        <v>389</v>
      </c>
      <c r="K217" s="2"/>
      <c r="L217" s="75"/>
      <c r="M217" s="4"/>
      <c r="N217" s="75">
        <v>0</v>
      </c>
      <c r="O217" s="78">
        <v>2200</v>
      </c>
      <c r="P217" s="52">
        <f t="shared" si="661"/>
        <v>0</v>
      </c>
      <c r="Q217" s="86" t="s">
        <v>252</v>
      </c>
      <c r="R217" s="33">
        <f t="shared" ca="1" si="695"/>
        <v>0</v>
      </c>
      <c r="S217" s="83">
        <v>0.4</v>
      </c>
      <c r="T217" s="33">
        <f t="shared" ca="1" si="696"/>
        <v>0</v>
      </c>
      <c r="U217" s="83">
        <v>0.4</v>
      </c>
      <c r="V217" s="61" t="str">
        <f t="shared" si="697"/>
        <v xml:space="preserve"> </v>
      </c>
      <c r="W217" s="88" t="s">
        <v>271</v>
      </c>
      <c r="X217" s="61"/>
      <c r="Z217" s="92">
        <v>1</v>
      </c>
      <c r="AB217" s="7">
        <f t="shared" ca="1" si="698"/>
        <v>0</v>
      </c>
      <c r="AC217" s="7">
        <f t="shared" ca="1" si="699"/>
        <v>0</v>
      </c>
      <c r="AD217" s="7">
        <f t="shared" ca="1" si="700"/>
        <v>0</v>
      </c>
      <c r="AE217" s="7">
        <f t="shared" si="701"/>
        <v>0</v>
      </c>
      <c r="AF217" s="7">
        <f t="shared" si="702"/>
        <v>0</v>
      </c>
      <c r="AG217" s="68">
        <f t="shared" ca="1" si="703"/>
        <v>0</v>
      </c>
      <c r="AH217" s="68">
        <f t="shared" ca="1" si="704"/>
        <v>0</v>
      </c>
      <c r="AJ217" s="124"/>
      <c r="AL217" s="51">
        <f t="shared" si="705"/>
        <v>0</v>
      </c>
      <c r="AM217" s="69">
        <f t="shared" ca="1" si="706"/>
        <v>0</v>
      </c>
      <c r="AN217" s="70">
        <f t="shared" ca="1" si="707"/>
        <v>0</v>
      </c>
      <c r="AO217" s="70">
        <f t="shared" ca="1" si="708"/>
        <v>0</v>
      </c>
    </row>
    <row r="218" spans="2:41" x14ac:dyDescent="0.35">
      <c r="B218" t="str">
        <f t="shared" si="603"/>
        <v>CALCULO_EDIF!C4550:E4574</v>
      </c>
      <c r="C218">
        <f t="shared" si="472"/>
        <v>4550</v>
      </c>
      <c r="D218">
        <f t="shared" si="420"/>
        <v>4574</v>
      </c>
      <c r="E218" s="38">
        <v>183</v>
      </c>
      <c r="F218" t="str">
        <f t="shared" si="473"/>
        <v>CALCULO_EDIF!C4550:C4574</v>
      </c>
      <c r="H218" s="2"/>
      <c r="I218" s="2" t="s">
        <v>27</v>
      </c>
      <c r="J218" s="96" t="s">
        <v>389</v>
      </c>
      <c r="K218" s="2"/>
      <c r="L218" s="75"/>
      <c r="M218" s="4"/>
      <c r="N218" s="75">
        <v>0</v>
      </c>
      <c r="O218" s="78">
        <v>1000</v>
      </c>
      <c r="P218" s="52">
        <f t="shared" si="661"/>
        <v>0</v>
      </c>
      <c r="Q218" s="86" t="s">
        <v>252</v>
      </c>
      <c r="R218" s="33">
        <f t="shared" ca="1" si="662"/>
        <v>0</v>
      </c>
      <c r="S218" s="83">
        <v>0.4</v>
      </c>
      <c r="T218" s="33">
        <f t="shared" ca="1" si="606"/>
        <v>0</v>
      </c>
      <c r="U218" s="83">
        <v>0.4</v>
      </c>
      <c r="V218" s="61" t="str">
        <f t="shared" si="663"/>
        <v xml:space="preserve"> </v>
      </c>
      <c r="W218" s="88" t="s">
        <v>271</v>
      </c>
      <c r="X218" s="61"/>
      <c r="Z218" s="92">
        <v>1</v>
      </c>
      <c r="AB218" s="7">
        <f t="shared" ca="1" si="664"/>
        <v>0</v>
      </c>
      <c r="AC218" s="7">
        <f t="shared" ca="1" si="665"/>
        <v>0</v>
      </c>
      <c r="AD218" s="7">
        <f t="shared" ca="1" si="666"/>
        <v>0</v>
      </c>
      <c r="AE218" s="7">
        <f t="shared" si="667"/>
        <v>0</v>
      </c>
      <c r="AF218" s="7">
        <f t="shared" si="668"/>
        <v>0</v>
      </c>
      <c r="AG218" s="68">
        <f t="shared" ca="1" si="617"/>
        <v>0</v>
      </c>
      <c r="AH218" s="68">
        <f t="shared" ca="1" si="669"/>
        <v>0</v>
      </c>
      <c r="AJ218" s="124"/>
      <c r="AL218" s="51">
        <f t="shared" si="670"/>
        <v>0</v>
      </c>
      <c r="AM218" s="69">
        <f t="shared" ca="1" si="671"/>
        <v>0</v>
      </c>
      <c r="AN218" s="70">
        <f t="shared" ca="1" si="672"/>
        <v>0</v>
      </c>
      <c r="AO218" s="70">
        <f t="shared" ca="1" si="642"/>
        <v>0</v>
      </c>
    </row>
    <row r="219" spans="2:41" s="23" customFormat="1" ht="5.25" customHeight="1" x14ac:dyDescent="0.35">
      <c r="B219"/>
      <c r="C219"/>
      <c r="D219"/>
      <c r="E219" s="38"/>
      <c r="F219"/>
      <c r="G219"/>
      <c r="L219" s="76"/>
      <c r="N219" s="76"/>
      <c r="O219" s="80"/>
      <c r="P219" s="45"/>
      <c r="Q219" s="76"/>
      <c r="S219" s="76"/>
      <c r="U219" s="76"/>
      <c r="V219" s="66"/>
      <c r="W219" s="90"/>
      <c r="X219" s="66"/>
      <c r="Z219" s="76"/>
    </row>
    <row r="220" spans="2:41" x14ac:dyDescent="0.35">
      <c r="B220" t="str">
        <f t="shared" si="603"/>
        <v>CALCULO_EDIF!C4575:E4599</v>
      </c>
      <c r="C220">
        <f t="shared" si="472"/>
        <v>4575</v>
      </c>
      <c r="D220">
        <f t="shared" ref="D220:D226" si="709">IF(E220=1,24,C220+24)</f>
        <v>4599</v>
      </c>
      <c r="E220" s="38">
        <v>184</v>
      </c>
      <c r="F220" t="str">
        <f t="shared" si="473"/>
        <v>CALCULO_EDIF!C4575:C4599</v>
      </c>
      <c r="H220" s="3" t="s">
        <v>70</v>
      </c>
      <c r="I220" s="2" t="s">
        <v>90</v>
      </c>
      <c r="J220" s="96" t="s">
        <v>389</v>
      </c>
      <c r="K220" s="2"/>
      <c r="L220" s="75"/>
      <c r="M220" s="4"/>
      <c r="N220" s="75">
        <v>0</v>
      </c>
      <c r="O220" s="78">
        <v>1000</v>
      </c>
      <c r="P220" s="52">
        <f t="shared" si="661"/>
        <v>0</v>
      </c>
      <c r="Q220" s="86" t="s">
        <v>252</v>
      </c>
      <c r="R220" s="33">
        <f t="shared" ref="R220:R226" ca="1" si="710">IF(Q220="Otro",$B$1,VLOOKUP(Q220, INDIRECT(B220),2,FALSE))</f>
        <v>0</v>
      </c>
      <c r="S220" s="83">
        <v>0.4</v>
      </c>
      <c r="T220" s="33">
        <f t="shared" ca="1" si="606"/>
        <v>0</v>
      </c>
      <c r="U220" s="83">
        <v>0.4</v>
      </c>
      <c r="V220" s="61" t="str">
        <f t="shared" ref="V220:V226" si="711">IF(S220+U220&gt;100%,"Error, suma &gt; 100%"," ")</f>
        <v xml:space="preserve"> </v>
      </c>
      <c r="W220" s="88" t="s">
        <v>271</v>
      </c>
      <c r="X220" s="61"/>
      <c r="Z220" s="92">
        <v>1</v>
      </c>
      <c r="AB220" s="7">
        <f t="shared" ref="AB220:AB224" ca="1" si="712">IF(R220="Valor:",P220*S220,P220*R220)</f>
        <v>0</v>
      </c>
      <c r="AC220" s="7">
        <f t="shared" ref="AC220:AC224" ca="1" si="713">IF(T220="Valor:",P220*U220,P220*T220)</f>
        <v>0</v>
      </c>
      <c r="AD220" s="7">
        <f t="shared" ref="AD220:AD224" ca="1" si="714">P220-AC220</f>
        <v>0</v>
      </c>
      <c r="AE220" s="7">
        <f t="shared" ref="AE220:AE224" si="715">P220*Z220</f>
        <v>0</v>
      </c>
      <c r="AF220" s="7">
        <f t="shared" ref="AF220:AF224" si="716">P220-AE220</f>
        <v>0</v>
      </c>
      <c r="AG220" s="68">
        <f t="shared" ca="1" si="617"/>
        <v>0</v>
      </c>
      <c r="AH220" s="68">
        <f t="shared" ref="AH220:AH224" ca="1" si="717">IF(Z220=0,AE220,IF(AB220=AE220,AE220,IF(AB220&gt;AE220,AE220,IF((AB220/AE220+AN220/AE220)&gt;1,AB220,AO220))))</f>
        <v>0</v>
      </c>
      <c r="AJ220" s="124">
        <f ca="1">IF(SUM(AH220:AH226)=0,0%,SUM(AG220:AG226)/SUM(AH220:AH226))</f>
        <v>0</v>
      </c>
      <c r="AL220" s="51">
        <f t="shared" ref="AL220:AL226" si="718">AE220</f>
        <v>0</v>
      </c>
      <c r="AM220" s="69">
        <f t="shared" ref="AM220:AM226" ca="1" si="719">IF(T220="Valor:",U220*Z220,T220*Z220)</f>
        <v>0</v>
      </c>
      <c r="AN220" s="70">
        <f t="shared" ref="AN220:AN226" ca="1" si="720">P220*AM220</f>
        <v>0</v>
      </c>
      <c r="AO220" s="70">
        <f t="shared" ca="1" si="642"/>
        <v>0</v>
      </c>
    </row>
    <row r="221" spans="2:41" x14ac:dyDescent="0.35">
      <c r="B221" t="str">
        <f t="shared" ref="B221" si="721">CONCATENATE("CALCULO_EDIF!","C",C221,":","E",D221)</f>
        <v>CALCULO_EDIF!C4600:E4624</v>
      </c>
      <c r="C221">
        <f t="shared" ref="C221" si="722">IF(E221=1,1,(E221-1)*25)</f>
        <v>4600</v>
      </c>
      <c r="D221">
        <f t="shared" ref="D221" si="723">IF(E221=1,24,C221+24)</f>
        <v>4624</v>
      </c>
      <c r="E221" s="38">
        <v>185</v>
      </c>
      <c r="F221" t="str">
        <f t="shared" ref="F221" si="724">CONCATENATE("CALCULO_EDIF!","C",C221,":","C",D221)</f>
        <v>CALCULO_EDIF!C4600:C4624</v>
      </c>
      <c r="H221" s="3"/>
      <c r="I221" s="2" t="s">
        <v>302</v>
      </c>
      <c r="J221" s="96" t="s">
        <v>389</v>
      </c>
      <c r="K221" s="2"/>
      <c r="L221" s="75"/>
      <c r="M221" s="4"/>
      <c r="N221" s="75">
        <v>0</v>
      </c>
      <c r="O221" s="78">
        <v>850</v>
      </c>
      <c r="P221" s="52">
        <f t="shared" si="661"/>
        <v>0</v>
      </c>
      <c r="Q221" s="86" t="s">
        <v>252</v>
      </c>
      <c r="R221" s="33">
        <f t="shared" ref="R221" ca="1" si="725">IF(Q221="Otro",$B$1,VLOOKUP(Q221, INDIRECT(B221),2,FALSE))</f>
        <v>0</v>
      </c>
      <c r="S221" s="83">
        <v>0.4</v>
      </c>
      <c r="T221" s="33">
        <f t="shared" ref="T221" ca="1" si="726">IF(Q221="Otro",$B$1,VLOOKUP(Q221, INDIRECT(B221),3,FALSE))</f>
        <v>0</v>
      </c>
      <c r="U221" s="83">
        <v>0.4</v>
      </c>
      <c r="V221" s="61" t="str">
        <f t="shared" ref="V221" si="727">IF(S221+U221&gt;100%,"Error, suma &gt; 100%"," ")</f>
        <v xml:space="preserve"> </v>
      </c>
      <c r="W221" s="88" t="s">
        <v>271</v>
      </c>
      <c r="X221" s="61"/>
      <c r="Z221" s="92">
        <v>1</v>
      </c>
      <c r="AB221" s="7">
        <f t="shared" ref="AB221" ca="1" si="728">IF(R221="Valor:",P221*S221,P221*R221)</f>
        <v>0</v>
      </c>
      <c r="AC221" s="7">
        <f t="shared" ref="AC221" ca="1" si="729">IF(T221="Valor:",P221*U221,P221*T221)</f>
        <v>0</v>
      </c>
      <c r="AD221" s="7">
        <f t="shared" ref="AD221" ca="1" si="730">P221-AC221</f>
        <v>0</v>
      </c>
      <c r="AE221" s="7">
        <f t="shared" ref="AE221" si="731">P221*Z221</f>
        <v>0</v>
      </c>
      <c r="AF221" s="7">
        <f t="shared" ref="AF221" si="732">P221-AE221</f>
        <v>0</v>
      </c>
      <c r="AG221" s="68">
        <f t="shared" ref="AG221" ca="1" si="733">IF(AB221=AE221,AE221,IF(AB221&gt;AE221,AE221,AB221))</f>
        <v>0</v>
      </c>
      <c r="AH221" s="68">
        <f t="shared" ref="AH221" ca="1" si="734">IF(Z221=0,AE221,IF(AB221=AE221,AE221,IF(AB221&gt;AE221,AE221,IF((AB221/AE221+AN221/AE221)&gt;1,AB221,AO221))))</f>
        <v>0</v>
      </c>
      <c r="AJ221" s="124"/>
      <c r="AL221" s="51">
        <f t="shared" ref="AL221" si="735">AE221</f>
        <v>0</v>
      </c>
      <c r="AM221" s="69">
        <f t="shared" ref="AM221" ca="1" si="736">IF(T221="Valor:",U221*Z221,T221*Z221)</f>
        <v>0</v>
      </c>
      <c r="AN221" s="70">
        <f t="shared" ref="AN221" ca="1" si="737">P221*AM221</f>
        <v>0</v>
      </c>
      <c r="AO221" s="70">
        <f t="shared" ref="AO221" ca="1" si="738">AL221-AN221</f>
        <v>0</v>
      </c>
    </row>
    <row r="222" spans="2:41" x14ac:dyDescent="0.35">
      <c r="B222" t="str">
        <f t="shared" si="603"/>
        <v>CALCULO_EDIF!C4625:E4649</v>
      </c>
      <c r="C222">
        <f t="shared" si="472"/>
        <v>4625</v>
      </c>
      <c r="D222">
        <f t="shared" si="709"/>
        <v>4649</v>
      </c>
      <c r="E222" s="38">
        <v>186</v>
      </c>
      <c r="F222" t="str">
        <f t="shared" si="473"/>
        <v>CALCULO_EDIF!C4625:C4649</v>
      </c>
      <c r="H222" s="3"/>
      <c r="I222" s="2" t="s">
        <v>331</v>
      </c>
      <c r="J222" s="96" t="s">
        <v>389</v>
      </c>
      <c r="K222" s="2"/>
      <c r="L222" s="75"/>
      <c r="M222" s="4"/>
      <c r="N222" s="75">
        <v>0</v>
      </c>
      <c r="O222" s="78">
        <v>700</v>
      </c>
      <c r="P222" s="52">
        <f t="shared" si="661"/>
        <v>0</v>
      </c>
      <c r="Q222" s="86" t="s">
        <v>252</v>
      </c>
      <c r="R222" s="33">
        <f t="shared" ca="1" si="710"/>
        <v>0</v>
      </c>
      <c r="S222" s="83">
        <v>0.4</v>
      </c>
      <c r="T222" s="33">
        <f t="shared" ca="1" si="606"/>
        <v>0</v>
      </c>
      <c r="U222" s="83">
        <v>0.4</v>
      </c>
      <c r="V222" s="61" t="str">
        <f t="shared" si="711"/>
        <v xml:space="preserve"> </v>
      </c>
      <c r="W222" s="88" t="s">
        <v>271</v>
      </c>
      <c r="X222" s="61"/>
      <c r="Z222" s="92">
        <v>1</v>
      </c>
      <c r="AB222" s="7">
        <f t="shared" ca="1" si="712"/>
        <v>0</v>
      </c>
      <c r="AC222" s="7">
        <f t="shared" ca="1" si="713"/>
        <v>0</v>
      </c>
      <c r="AD222" s="7">
        <f t="shared" ca="1" si="714"/>
        <v>0</v>
      </c>
      <c r="AE222" s="7">
        <f t="shared" si="715"/>
        <v>0</v>
      </c>
      <c r="AF222" s="7">
        <f t="shared" si="716"/>
        <v>0</v>
      </c>
      <c r="AG222" s="68">
        <f t="shared" ca="1" si="617"/>
        <v>0</v>
      </c>
      <c r="AH222" s="68">
        <f t="shared" ca="1" si="717"/>
        <v>0</v>
      </c>
      <c r="AJ222" s="124"/>
      <c r="AL222" s="51">
        <f t="shared" si="718"/>
        <v>0</v>
      </c>
      <c r="AM222" s="69">
        <f t="shared" ca="1" si="719"/>
        <v>0</v>
      </c>
      <c r="AN222" s="70">
        <f t="shared" ca="1" si="720"/>
        <v>0</v>
      </c>
      <c r="AO222" s="70">
        <f t="shared" ca="1" si="642"/>
        <v>0</v>
      </c>
    </row>
    <row r="223" spans="2:41" x14ac:dyDescent="0.35">
      <c r="B223" t="str">
        <f t="shared" si="603"/>
        <v>CALCULO_EDIF!C4650:E4674</v>
      </c>
      <c r="C223">
        <f t="shared" si="472"/>
        <v>4650</v>
      </c>
      <c r="D223">
        <f t="shared" si="709"/>
        <v>4674</v>
      </c>
      <c r="E223" s="38">
        <v>187</v>
      </c>
      <c r="F223" t="str">
        <f t="shared" si="473"/>
        <v>CALCULO_EDIF!C4650:C4674</v>
      </c>
      <c r="H223" s="3"/>
      <c r="I223" s="2" t="s">
        <v>91</v>
      </c>
      <c r="J223" s="96" t="s">
        <v>389</v>
      </c>
      <c r="K223" s="2"/>
      <c r="L223" s="75"/>
      <c r="M223" s="4"/>
      <c r="N223" s="75">
        <v>0</v>
      </c>
      <c r="O223" s="78">
        <v>1000</v>
      </c>
      <c r="P223" s="52">
        <f t="shared" si="661"/>
        <v>0</v>
      </c>
      <c r="Q223" s="86" t="s">
        <v>252</v>
      </c>
      <c r="R223" s="33">
        <f t="shared" ca="1" si="710"/>
        <v>0</v>
      </c>
      <c r="S223" s="83">
        <v>0.4</v>
      </c>
      <c r="T223" s="33">
        <f t="shared" ca="1" si="606"/>
        <v>0</v>
      </c>
      <c r="U223" s="83">
        <v>0.4</v>
      </c>
      <c r="V223" s="61" t="str">
        <f t="shared" si="711"/>
        <v xml:space="preserve"> </v>
      </c>
      <c r="W223" s="88" t="s">
        <v>271</v>
      </c>
      <c r="X223" s="61"/>
      <c r="Z223" s="92">
        <v>1</v>
      </c>
      <c r="AB223" s="7">
        <f t="shared" ca="1" si="712"/>
        <v>0</v>
      </c>
      <c r="AC223" s="7">
        <f t="shared" ca="1" si="713"/>
        <v>0</v>
      </c>
      <c r="AD223" s="7">
        <f t="shared" ca="1" si="714"/>
        <v>0</v>
      </c>
      <c r="AE223" s="7">
        <f t="shared" si="715"/>
        <v>0</v>
      </c>
      <c r="AF223" s="7">
        <f t="shared" si="716"/>
        <v>0</v>
      </c>
      <c r="AG223" s="68">
        <f t="shared" ca="1" si="617"/>
        <v>0</v>
      </c>
      <c r="AH223" s="68">
        <f t="shared" ca="1" si="717"/>
        <v>0</v>
      </c>
      <c r="AJ223" s="124"/>
      <c r="AL223" s="51">
        <f t="shared" si="718"/>
        <v>0</v>
      </c>
      <c r="AM223" s="69">
        <f t="shared" ca="1" si="719"/>
        <v>0</v>
      </c>
      <c r="AN223" s="70">
        <f t="shared" ca="1" si="720"/>
        <v>0</v>
      </c>
      <c r="AO223" s="70">
        <f t="shared" ca="1" si="642"/>
        <v>0</v>
      </c>
    </row>
    <row r="224" spans="2:41" x14ac:dyDescent="0.35">
      <c r="B224" t="str">
        <f t="shared" si="603"/>
        <v>CALCULO_EDIF!C4675:E4699</v>
      </c>
      <c r="C224">
        <f t="shared" si="472"/>
        <v>4675</v>
      </c>
      <c r="D224">
        <f t="shared" si="709"/>
        <v>4699</v>
      </c>
      <c r="E224" s="38">
        <v>188</v>
      </c>
      <c r="F224" t="str">
        <f t="shared" si="473"/>
        <v>CALCULO_EDIF!C4675:C4699</v>
      </c>
      <c r="H224" s="2"/>
      <c r="I224" s="2" t="s">
        <v>301</v>
      </c>
      <c r="J224" s="96" t="s">
        <v>389</v>
      </c>
      <c r="K224" s="2"/>
      <c r="L224" s="75"/>
      <c r="M224" s="4"/>
      <c r="N224" s="75">
        <v>0</v>
      </c>
      <c r="O224" s="78">
        <v>110</v>
      </c>
      <c r="P224" s="52">
        <f t="shared" si="661"/>
        <v>0</v>
      </c>
      <c r="Q224" s="86" t="s">
        <v>252</v>
      </c>
      <c r="R224" s="33">
        <f t="shared" ca="1" si="710"/>
        <v>0</v>
      </c>
      <c r="S224" s="83">
        <v>0.4</v>
      </c>
      <c r="T224" s="33">
        <f t="shared" ca="1" si="606"/>
        <v>0</v>
      </c>
      <c r="U224" s="83">
        <v>0.4</v>
      </c>
      <c r="V224" s="61" t="str">
        <f t="shared" si="711"/>
        <v xml:space="preserve"> </v>
      </c>
      <c r="W224" s="88" t="s">
        <v>271</v>
      </c>
      <c r="X224" s="61"/>
      <c r="Z224" s="92">
        <v>1</v>
      </c>
      <c r="AB224" s="7">
        <f t="shared" ca="1" si="712"/>
        <v>0</v>
      </c>
      <c r="AC224" s="7">
        <f t="shared" ca="1" si="713"/>
        <v>0</v>
      </c>
      <c r="AD224" s="7">
        <f t="shared" ca="1" si="714"/>
        <v>0</v>
      </c>
      <c r="AE224" s="7">
        <f t="shared" si="715"/>
        <v>0</v>
      </c>
      <c r="AF224" s="7">
        <f t="shared" si="716"/>
        <v>0</v>
      </c>
      <c r="AG224" s="68">
        <f t="shared" ca="1" si="617"/>
        <v>0</v>
      </c>
      <c r="AH224" s="68">
        <f t="shared" ca="1" si="717"/>
        <v>0</v>
      </c>
      <c r="AJ224" s="124"/>
      <c r="AL224" s="51">
        <f t="shared" si="718"/>
        <v>0</v>
      </c>
      <c r="AM224" s="69">
        <f t="shared" ca="1" si="719"/>
        <v>0</v>
      </c>
      <c r="AN224" s="70">
        <f t="shared" ca="1" si="720"/>
        <v>0</v>
      </c>
      <c r="AO224" s="70">
        <f t="shared" ca="1" si="642"/>
        <v>0</v>
      </c>
    </row>
    <row r="225" spans="2:41" x14ac:dyDescent="0.35">
      <c r="B225" t="str">
        <f t="shared" si="603"/>
        <v>CALCULO_EDIF!C4700:E4724</v>
      </c>
      <c r="C225">
        <f t="shared" ref="C225" si="739">IF(E225=1,1,(E225-1)*25)</f>
        <v>4700</v>
      </c>
      <c r="D225">
        <f t="shared" ref="D225" si="740">IF(E225=1,24,C225+24)</f>
        <v>4724</v>
      </c>
      <c r="E225" s="38">
        <v>189</v>
      </c>
      <c r="F225" t="str">
        <f t="shared" ref="F225" si="741">CONCATENATE("CALCULO_EDIF!","C",C225,":","C",D225)</f>
        <v>CALCULO_EDIF!C4700:C4724</v>
      </c>
      <c r="H225" s="2"/>
      <c r="I225" s="2" t="s">
        <v>71</v>
      </c>
      <c r="J225" s="96" t="s">
        <v>389</v>
      </c>
      <c r="K225" s="2"/>
      <c r="L225" s="75"/>
      <c r="M225" s="4"/>
      <c r="N225" s="75">
        <v>0</v>
      </c>
      <c r="O225" s="78">
        <v>1000</v>
      </c>
      <c r="P225" s="52">
        <f t="shared" si="661"/>
        <v>0</v>
      </c>
      <c r="Q225" s="86" t="s">
        <v>252</v>
      </c>
      <c r="R225" s="33">
        <f t="shared" ca="1" si="710"/>
        <v>0</v>
      </c>
      <c r="S225" s="83">
        <v>0.4</v>
      </c>
      <c r="T225" s="33">
        <f t="shared" ca="1" si="606"/>
        <v>0</v>
      </c>
      <c r="U225" s="83">
        <v>0.4</v>
      </c>
      <c r="V225" s="61" t="str">
        <f t="shared" si="711"/>
        <v xml:space="preserve"> </v>
      </c>
      <c r="W225" s="88" t="s">
        <v>271</v>
      </c>
      <c r="X225" s="61"/>
      <c r="Z225" s="92">
        <v>1</v>
      </c>
      <c r="AB225" s="7">
        <f t="shared" ref="AB225:AB226" ca="1" si="742">IF(R225="Valor:",P225*S225,P225*R225)</f>
        <v>0</v>
      </c>
      <c r="AC225" s="7">
        <f t="shared" ref="AC225:AC226" ca="1" si="743">IF(T225="Valor:",P225*U225,P225*T225)</f>
        <v>0</v>
      </c>
      <c r="AD225" s="7">
        <f t="shared" ref="AD225:AD226" ca="1" si="744">P225-AC225</f>
        <v>0</v>
      </c>
      <c r="AE225" s="7">
        <f t="shared" ref="AE225:AE226" si="745">P225*Z225</f>
        <v>0</v>
      </c>
      <c r="AF225" s="7">
        <f t="shared" ref="AF225:AF226" si="746">P225-AE225</f>
        <v>0</v>
      </c>
      <c r="AG225" s="68">
        <f t="shared" ref="AG225:AG226" ca="1" si="747">IF(AB225=AE225,AE225,IF(AB225&gt;AE225,AE225,AB225))</f>
        <v>0</v>
      </c>
      <c r="AH225" s="68">
        <f t="shared" ref="AH225:AH226" ca="1" si="748">IF(Z225=0,AE225,IF(AB225=AE225,AE225,IF(AB225&gt;AE225,AE225,IF((AB225/AE225+AN225/AE225)&gt;1,AB225,AO225))))</f>
        <v>0</v>
      </c>
      <c r="AJ225" s="124"/>
      <c r="AL225" s="51">
        <f t="shared" si="718"/>
        <v>0</v>
      </c>
      <c r="AM225" s="69">
        <f t="shared" ca="1" si="719"/>
        <v>0</v>
      </c>
      <c r="AN225" s="70">
        <f t="shared" ca="1" si="720"/>
        <v>0</v>
      </c>
      <c r="AO225" s="70">
        <f t="shared" ca="1" si="642"/>
        <v>0</v>
      </c>
    </row>
    <row r="226" spans="2:41" x14ac:dyDescent="0.35">
      <c r="B226" t="str">
        <f t="shared" si="603"/>
        <v>CALCULO_EDIF!C4725:E4749</v>
      </c>
      <c r="C226">
        <f t="shared" si="472"/>
        <v>4725</v>
      </c>
      <c r="D226">
        <f t="shared" si="709"/>
        <v>4749</v>
      </c>
      <c r="E226" s="38">
        <v>190</v>
      </c>
      <c r="F226" t="str">
        <f t="shared" si="473"/>
        <v>CALCULO_EDIF!C4725:C4749</v>
      </c>
      <c r="H226" s="2"/>
      <c r="I226" s="2" t="s">
        <v>27</v>
      </c>
      <c r="J226" s="96" t="s">
        <v>389</v>
      </c>
      <c r="K226" s="2"/>
      <c r="L226" s="75"/>
      <c r="M226" s="4"/>
      <c r="N226" s="75">
        <v>0</v>
      </c>
      <c r="O226" s="78">
        <v>1000</v>
      </c>
      <c r="P226" s="52">
        <f t="shared" si="661"/>
        <v>0</v>
      </c>
      <c r="Q226" s="86" t="s">
        <v>252</v>
      </c>
      <c r="R226" s="33">
        <f t="shared" ca="1" si="710"/>
        <v>0</v>
      </c>
      <c r="S226" s="83">
        <v>0.4</v>
      </c>
      <c r="T226" s="33">
        <f t="shared" ca="1" si="606"/>
        <v>0</v>
      </c>
      <c r="U226" s="83">
        <v>0.4</v>
      </c>
      <c r="V226" s="61" t="str">
        <f t="shared" si="711"/>
        <v xml:space="preserve"> </v>
      </c>
      <c r="W226" s="88" t="s">
        <v>271</v>
      </c>
      <c r="X226" s="61"/>
      <c r="Z226" s="92">
        <v>1</v>
      </c>
      <c r="AB226" s="7">
        <f t="shared" ca="1" si="742"/>
        <v>0</v>
      </c>
      <c r="AC226" s="7">
        <f t="shared" ca="1" si="743"/>
        <v>0</v>
      </c>
      <c r="AD226" s="7">
        <f t="shared" ca="1" si="744"/>
        <v>0</v>
      </c>
      <c r="AE226" s="7">
        <f t="shared" si="745"/>
        <v>0</v>
      </c>
      <c r="AF226" s="7">
        <f t="shared" si="746"/>
        <v>0</v>
      </c>
      <c r="AG226" s="68">
        <f t="shared" ca="1" si="747"/>
        <v>0</v>
      </c>
      <c r="AH226" s="68">
        <f t="shared" ca="1" si="748"/>
        <v>0</v>
      </c>
      <c r="AJ226" s="124"/>
      <c r="AL226" s="51">
        <f t="shared" si="718"/>
        <v>0</v>
      </c>
      <c r="AM226" s="69">
        <f t="shared" ca="1" si="719"/>
        <v>0</v>
      </c>
      <c r="AN226" s="70">
        <f t="shared" ca="1" si="720"/>
        <v>0</v>
      </c>
      <c r="AO226" s="70">
        <f t="shared" ca="1" si="642"/>
        <v>0</v>
      </c>
    </row>
    <row r="227" spans="2:41" s="23" customFormat="1" ht="18.5" x14ac:dyDescent="0.45">
      <c r="V227" s="66"/>
      <c r="W227" s="66"/>
      <c r="X227" s="66"/>
      <c r="AB227" s="8">
        <f t="shared" ref="AB227:AH227" ca="1" si="749">SUM(AB187:AB226)</f>
        <v>0</v>
      </c>
      <c r="AC227" s="8">
        <f t="shared" ca="1" si="749"/>
        <v>0</v>
      </c>
      <c r="AD227" s="8">
        <f t="shared" ca="1" si="749"/>
        <v>0</v>
      </c>
      <c r="AE227" s="8">
        <f t="shared" si="749"/>
        <v>0</v>
      </c>
      <c r="AF227" s="8">
        <f t="shared" si="749"/>
        <v>0</v>
      </c>
      <c r="AG227" s="8">
        <f t="shared" ca="1" si="749"/>
        <v>0</v>
      </c>
      <c r="AH227" s="8">
        <f t="shared" ca="1" si="749"/>
        <v>0</v>
      </c>
      <c r="AI227"/>
      <c r="AJ227" s="18">
        <f ca="1">IF(AH227=0,0%,AG227/AH227)</f>
        <v>0</v>
      </c>
      <c r="AL227" s="51"/>
      <c r="AM227" s="69"/>
      <c r="AN227" s="70"/>
      <c r="AO227" s="70"/>
    </row>
    <row r="228" spans="2:41" x14ac:dyDescent="0.35">
      <c r="Q228" s="1"/>
      <c r="AL228" s="51"/>
      <c r="AM228" s="69"/>
      <c r="AN228" s="70"/>
      <c r="AO228" s="70"/>
    </row>
    <row r="229" spans="2:41" ht="78" customHeight="1" x14ac:dyDescent="0.35">
      <c r="E229" s="38"/>
      <c r="H229" s="10" t="s">
        <v>335</v>
      </c>
      <c r="I229" s="9"/>
      <c r="J229" s="9"/>
      <c r="K229" s="9"/>
      <c r="L229" s="11" t="s">
        <v>1</v>
      </c>
      <c r="M229" s="11"/>
      <c r="N229" s="11"/>
      <c r="O229" s="11" t="s">
        <v>2</v>
      </c>
      <c r="P229" s="11" t="s">
        <v>3</v>
      </c>
      <c r="Q229" s="12"/>
      <c r="R229" s="123" t="s">
        <v>4</v>
      </c>
      <c r="S229" s="123"/>
      <c r="T229" s="123" t="s">
        <v>257</v>
      </c>
      <c r="U229" s="123"/>
      <c r="V229" s="67" t="str">
        <f>IF(S229+U229&gt;100%,"Error, &gt; 100%"," ")</f>
        <v xml:space="preserve"> </v>
      </c>
      <c r="W229" s="67"/>
      <c r="X229" s="67"/>
      <c r="Y229" s="13"/>
      <c r="Z229" s="14" t="s">
        <v>264</v>
      </c>
      <c r="AB229" s="14" t="s">
        <v>77</v>
      </c>
      <c r="AC229" s="14" t="s">
        <v>254</v>
      </c>
      <c r="AD229" s="14" t="s">
        <v>259</v>
      </c>
      <c r="AE229" s="14" t="s">
        <v>261</v>
      </c>
      <c r="AF229" s="14" t="s">
        <v>260</v>
      </c>
      <c r="AG229" s="14" t="s">
        <v>262</v>
      </c>
      <c r="AH229" s="14" t="s">
        <v>263</v>
      </c>
      <c r="AI229" s="25"/>
      <c r="AJ229" s="14" t="s">
        <v>78</v>
      </c>
      <c r="AK229" s="13"/>
      <c r="AL229" s="73" t="s">
        <v>272</v>
      </c>
      <c r="AM229" s="73" t="s">
        <v>273</v>
      </c>
      <c r="AN229" s="73" t="s">
        <v>265</v>
      </c>
      <c r="AO229" s="73" t="s">
        <v>266</v>
      </c>
    </row>
    <row r="230" spans="2:41" x14ac:dyDescent="0.35">
      <c r="B230" t="str">
        <f t="shared" ref="B230:B238" si="750">CONCATENATE("CALCULO_EDIF!","C",C230,":","E",D230)</f>
        <v>CALCULO_EDIF!C4750:E4774</v>
      </c>
      <c r="C230">
        <f t="shared" ref="C230" si="751">IF(E230=1,1,(E230-1)*25)</f>
        <v>4750</v>
      </c>
      <c r="D230">
        <f t="shared" ref="D230" si="752">IF(E230=1,24,C230+24)</f>
        <v>4774</v>
      </c>
      <c r="E230" s="38">
        <v>191</v>
      </c>
      <c r="F230" t="str">
        <f t="shared" ref="F230" si="753">CONCATENATE("CALCULO_EDIF!","C",C230,":","C",D230)</f>
        <v>CALCULO_EDIF!C4750:C4774</v>
      </c>
      <c r="H230" s="3" t="s">
        <v>336</v>
      </c>
      <c r="I230" s="2" t="s">
        <v>332</v>
      </c>
      <c r="J230" s="96" t="s">
        <v>389</v>
      </c>
      <c r="K230" s="2"/>
      <c r="L230" s="75"/>
      <c r="M230" s="4"/>
      <c r="N230" s="75">
        <v>0</v>
      </c>
      <c r="O230" s="78">
        <v>7800</v>
      </c>
      <c r="P230" s="52">
        <f t="shared" ref="P230:P235" si="754">IF(AND(ISBLANK(L230)*ISBLANK(N230)),"-",IF(AND(NOT(ISBLANK(L230))*NOT(ISBLANK(N230))),"Error",IF(ISBLANK(L230),N230,L230*O230)))</f>
        <v>0</v>
      </c>
      <c r="Q230" s="86" t="s">
        <v>252</v>
      </c>
      <c r="R230" s="33">
        <f t="shared" ref="R230" ca="1" si="755">IF(Q230="Otro",$B$1,VLOOKUP(Q230, INDIRECT(B230),2,FALSE))</f>
        <v>0</v>
      </c>
      <c r="S230" s="83">
        <v>0.4</v>
      </c>
      <c r="T230" s="33">
        <f t="shared" ref="T230:T238" ca="1" si="756">IF(Q230="Otro",$B$1,VLOOKUP(Q230, INDIRECT(B230),3,FALSE))</f>
        <v>0</v>
      </c>
      <c r="U230" s="83">
        <v>0.4</v>
      </c>
      <c r="V230" s="61" t="str">
        <f t="shared" ref="V230:V235" si="757">IF(S230+U230&gt;100%,"Error, suma &gt; 100%"," ")</f>
        <v xml:space="preserve"> </v>
      </c>
      <c r="W230" s="88" t="s">
        <v>271</v>
      </c>
      <c r="X230" s="61"/>
      <c r="Z230" s="92">
        <v>1</v>
      </c>
      <c r="AB230" s="7">
        <f t="shared" ref="AB230:AB235" ca="1" si="758">IF(R230="Valor:",P230*S230,P230*R230)</f>
        <v>0</v>
      </c>
      <c r="AC230" s="7">
        <f t="shared" ref="AC230:AC235" ca="1" si="759">IF(T230="Valor:",P230*U230,P230*T230)</f>
        <v>0</v>
      </c>
      <c r="AD230" s="7">
        <f t="shared" ref="AD230:AD235" ca="1" si="760">P230-AC230</f>
        <v>0</v>
      </c>
      <c r="AE230" s="7">
        <f t="shared" ref="AE230:AE235" si="761">P230*Z230</f>
        <v>0</v>
      </c>
      <c r="AF230" s="7">
        <f t="shared" ref="AF230:AF235" si="762">P230-AE230</f>
        <v>0</v>
      </c>
      <c r="AG230" s="68">
        <f t="shared" ref="AG230:AG238" ca="1" si="763">IF(AB230=AE230,AE230,IF(AB230&gt;AE230,AE230,AB230))</f>
        <v>0</v>
      </c>
      <c r="AH230" s="68">
        <f t="shared" ref="AH230:AH235" ca="1" si="764">IF(Z230=0,AE230,IF(AB230=AE230,AE230,IF(AB230&gt;AE230,AE230,IF((AB230/AE230+AN230/AE230)&gt;1,AB230,AO230))))</f>
        <v>0</v>
      </c>
      <c r="AJ230" s="124">
        <f ca="1">IF(SUM(AH230:AH235)=0,0%,SUM(AG230:AG235)/SUM(AH230:AH235))</f>
        <v>0</v>
      </c>
      <c r="AL230" s="51">
        <f t="shared" ref="AL230:AL235" si="765">AE230</f>
        <v>0</v>
      </c>
      <c r="AM230" s="69">
        <f t="shared" ref="AM230:AM235" ca="1" si="766">IF(T230="Valor:",U230*Z230,T230*Z230)</f>
        <v>0</v>
      </c>
      <c r="AN230" s="70">
        <f t="shared" ref="AN230:AN235" ca="1" si="767">P230*AM230</f>
        <v>0</v>
      </c>
      <c r="AO230" s="70">
        <f t="shared" ca="1" si="642"/>
        <v>0</v>
      </c>
    </row>
    <row r="231" spans="2:41" x14ac:dyDescent="0.35">
      <c r="B231" t="str">
        <f t="shared" si="750"/>
        <v>CALCULO_EDIF!C4775:E4799</v>
      </c>
      <c r="C231">
        <f t="shared" ref="C231:C235" si="768">IF(E231=1,1,(E231-1)*25)</f>
        <v>4775</v>
      </c>
      <c r="D231">
        <f t="shared" ref="D231:D235" si="769">IF(E231=1,24,C231+24)</f>
        <v>4799</v>
      </c>
      <c r="E231" s="38">
        <v>192</v>
      </c>
      <c r="F231" t="str">
        <f t="shared" ref="F231:F235" si="770">CONCATENATE("CALCULO_EDIF!","C",C231,":","C",D231)</f>
        <v>CALCULO_EDIF!C4775:C4799</v>
      </c>
      <c r="H231" s="3"/>
      <c r="I231" s="2" t="s">
        <v>318</v>
      </c>
      <c r="J231" s="96" t="s">
        <v>389</v>
      </c>
      <c r="K231" s="2"/>
      <c r="L231" s="75"/>
      <c r="M231" s="4"/>
      <c r="N231" s="75">
        <v>0</v>
      </c>
      <c r="O231" s="78">
        <v>940</v>
      </c>
      <c r="P231" s="52">
        <f t="shared" si="754"/>
        <v>0</v>
      </c>
      <c r="Q231" s="86" t="s">
        <v>252</v>
      </c>
      <c r="R231" s="33">
        <f t="shared" ref="R231:R235" ca="1" si="771">IF(Q231="Otro",$B$1,VLOOKUP(Q231, INDIRECT(B231),2,FALSE))</f>
        <v>0</v>
      </c>
      <c r="S231" s="83">
        <v>0.4</v>
      </c>
      <c r="T231" s="33">
        <f t="shared" ca="1" si="756"/>
        <v>0</v>
      </c>
      <c r="U231" s="83">
        <v>0.4</v>
      </c>
      <c r="V231" s="61" t="str">
        <f t="shared" si="757"/>
        <v xml:space="preserve"> </v>
      </c>
      <c r="W231" s="88" t="s">
        <v>271</v>
      </c>
      <c r="X231" s="61"/>
      <c r="Z231" s="92">
        <v>1</v>
      </c>
      <c r="AB231" s="7">
        <f t="shared" ca="1" si="758"/>
        <v>0</v>
      </c>
      <c r="AC231" s="7">
        <f t="shared" ca="1" si="759"/>
        <v>0</v>
      </c>
      <c r="AD231" s="7">
        <f t="shared" ca="1" si="760"/>
        <v>0</v>
      </c>
      <c r="AE231" s="7">
        <f t="shared" si="761"/>
        <v>0</v>
      </c>
      <c r="AF231" s="7">
        <f t="shared" si="762"/>
        <v>0</v>
      </c>
      <c r="AG231" s="68">
        <f t="shared" ca="1" si="763"/>
        <v>0</v>
      </c>
      <c r="AH231" s="68">
        <f t="shared" ca="1" si="764"/>
        <v>0</v>
      </c>
      <c r="AJ231" s="124"/>
      <c r="AL231" s="51">
        <f t="shared" si="765"/>
        <v>0</v>
      </c>
      <c r="AM231" s="69">
        <f t="shared" ca="1" si="766"/>
        <v>0</v>
      </c>
      <c r="AN231" s="70">
        <f t="shared" ca="1" si="767"/>
        <v>0</v>
      </c>
      <c r="AO231" s="70">
        <f t="shared" ca="1" si="642"/>
        <v>0</v>
      </c>
    </row>
    <row r="232" spans="2:41" x14ac:dyDescent="0.35">
      <c r="B232" t="str">
        <f t="shared" si="750"/>
        <v>CALCULO_EDIF!C4800:E4824</v>
      </c>
      <c r="C232">
        <f t="shared" si="768"/>
        <v>4800</v>
      </c>
      <c r="D232">
        <f t="shared" si="769"/>
        <v>4824</v>
      </c>
      <c r="E232" s="38">
        <v>193</v>
      </c>
      <c r="F232" t="str">
        <f t="shared" si="770"/>
        <v>CALCULO_EDIF!C4800:C4824</v>
      </c>
      <c r="H232" s="3"/>
      <c r="I232" s="2" t="s">
        <v>333</v>
      </c>
      <c r="J232" s="96" t="s">
        <v>389</v>
      </c>
      <c r="K232" s="2"/>
      <c r="L232" s="75"/>
      <c r="M232" s="4"/>
      <c r="N232" s="75">
        <v>0</v>
      </c>
      <c r="O232" s="78">
        <v>900</v>
      </c>
      <c r="P232" s="52">
        <f t="shared" si="754"/>
        <v>0</v>
      </c>
      <c r="Q232" s="86" t="s">
        <v>252</v>
      </c>
      <c r="R232" s="33">
        <f t="shared" ca="1" si="771"/>
        <v>0</v>
      </c>
      <c r="S232" s="83">
        <v>0.4</v>
      </c>
      <c r="T232" s="33">
        <f t="shared" ca="1" si="756"/>
        <v>0</v>
      </c>
      <c r="U232" s="83">
        <v>0.4</v>
      </c>
      <c r="V232" s="61" t="str">
        <f t="shared" si="757"/>
        <v xml:space="preserve"> </v>
      </c>
      <c r="W232" s="88" t="s">
        <v>271</v>
      </c>
      <c r="X232" s="61"/>
      <c r="Z232" s="92">
        <v>1</v>
      </c>
      <c r="AB232" s="7">
        <f t="shared" ca="1" si="758"/>
        <v>0</v>
      </c>
      <c r="AC232" s="7">
        <f t="shared" ca="1" si="759"/>
        <v>0</v>
      </c>
      <c r="AD232" s="7">
        <f t="shared" ca="1" si="760"/>
        <v>0</v>
      </c>
      <c r="AE232" s="7">
        <f t="shared" si="761"/>
        <v>0</v>
      </c>
      <c r="AF232" s="7">
        <f t="shared" si="762"/>
        <v>0</v>
      </c>
      <c r="AG232" s="68">
        <f t="shared" ca="1" si="763"/>
        <v>0</v>
      </c>
      <c r="AH232" s="68">
        <f t="shared" ca="1" si="764"/>
        <v>0</v>
      </c>
      <c r="AJ232" s="124"/>
      <c r="AL232" s="51">
        <f t="shared" si="765"/>
        <v>0</v>
      </c>
      <c r="AM232" s="69">
        <f t="shared" ca="1" si="766"/>
        <v>0</v>
      </c>
      <c r="AN232" s="70">
        <f t="shared" ca="1" si="767"/>
        <v>0</v>
      </c>
      <c r="AO232" s="70">
        <f t="shared" ca="1" si="642"/>
        <v>0</v>
      </c>
    </row>
    <row r="233" spans="2:41" x14ac:dyDescent="0.35">
      <c r="B233" t="str">
        <f t="shared" ref="B233" si="772">CONCATENATE("CALCULO_EDIF!","C",C233,":","E",D233)</f>
        <v>CALCULO_EDIF!C4825:E4849</v>
      </c>
      <c r="C233">
        <f t="shared" ref="C233" si="773">IF(E233=1,1,(E233-1)*25)</f>
        <v>4825</v>
      </c>
      <c r="D233">
        <f t="shared" ref="D233" si="774">IF(E233=1,24,C233+24)</f>
        <v>4849</v>
      </c>
      <c r="E233" s="38">
        <v>194</v>
      </c>
      <c r="F233" t="str">
        <f t="shared" ref="F233" si="775">CONCATENATE("CALCULO_EDIF!","C",C233,":","C",D233)</f>
        <v>CALCULO_EDIF!C4825:C4849</v>
      </c>
      <c r="H233" s="3"/>
      <c r="I233" s="2" t="s">
        <v>296</v>
      </c>
      <c r="J233" s="96" t="s">
        <v>389</v>
      </c>
      <c r="K233" s="2"/>
      <c r="L233" s="75"/>
      <c r="M233" s="4"/>
      <c r="N233" s="75">
        <v>0</v>
      </c>
      <c r="O233" s="78">
        <v>1350</v>
      </c>
      <c r="P233" s="52">
        <f t="shared" si="754"/>
        <v>0</v>
      </c>
      <c r="Q233" s="86" t="s">
        <v>252</v>
      </c>
      <c r="R233" s="33">
        <f t="shared" ref="R233" ca="1" si="776">IF(Q233="Otro",$B$1,VLOOKUP(Q233, INDIRECT(B233),2,FALSE))</f>
        <v>0</v>
      </c>
      <c r="S233" s="83">
        <v>0.4</v>
      </c>
      <c r="T233" s="33">
        <f t="shared" ref="T233" ca="1" si="777">IF(Q233="Otro",$B$1,VLOOKUP(Q233, INDIRECT(B233),3,FALSE))</f>
        <v>0</v>
      </c>
      <c r="U233" s="83">
        <v>0.4</v>
      </c>
      <c r="V233" s="61" t="str">
        <f t="shared" si="757"/>
        <v xml:space="preserve"> </v>
      </c>
      <c r="W233" s="88" t="s">
        <v>271</v>
      </c>
      <c r="X233" s="61"/>
      <c r="Z233" s="92">
        <v>1</v>
      </c>
      <c r="AB233" s="7">
        <f t="shared" ca="1" si="758"/>
        <v>0</v>
      </c>
      <c r="AC233" s="7">
        <f t="shared" ca="1" si="759"/>
        <v>0</v>
      </c>
      <c r="AD233" s="7">
        <f t="shared" ca="1" si="760"/>
        <v>0</v>
      </c>
      <c r="AE233" s="7">
        <f t="shared" si="761"/>
        <v>0</v>
      </c>
      <c r="AF233" s="7">
        <f t="shared" si="762"/>
        <v>0</v>
      </c>
      <c r="AG233" s="68">
        <f t="shared" ref="AG233" ca="1" si="778">IF(AB233=AE233,AE233,IF(AB233&gt;AE233,AE233,AB233))</f>
        <v>0</v>
      </c>
      <c r="AH233" s="68">
        <f t="shared" ca="1" si="764"/>
        <v>0</v>
      </c>
      <c r="AJ233" s="124"/>
      <c r="AL233" s="51">
        <f t="shared" si="765"/>
        <v>0</v>
      </c>
      <c r="AM233" s="69">
        <f t="shared" ca="1" si="766"/>
        <v>0</v>
      </c>
      <c r="AN233" s="70">
        <f t="shared" ca="1" si="767"/>
        <v>0</v>
      </c>
      <c r="AO233" s="70">
        <f t="shared" ref="AO233" ca="1" si="779">AL233-AN233</f>
        <v>0</v>
      </c>
    </row>
    <row r="234" spans="2:41" x14ac:dyDescent="0.35">
      <c r="B234" t="str">
        <f t="shared" si="750"/>
        <v>CALCULO_EDIF!C4850:E4874</v>
      </c>
      <c r="C234">
        <f t="shared" si="768"/>
        <v>4850</v>
      </c>
      <c r="D234">
        <f t="shared" si="769"/>
        <v>4874</v>
      </c>
      <c r="E234" s="38">
        <v>195</v>
      </c>
      <c r="F234" t="str">
        <f t="shared" si="770"/>
        <v>CALCULO_EDIF!C4850:C4874</v>
      </c>
      <c r="H234" s="3"/>
      <c r="I234" s="2" t="s">
        <v>334</v>
      </c>
      <c r="J234" s="96" t="s">
        <v>389</v>
      </c>
      <c r="K234" s="2"/>
      <c r="L234" s="75"/>
      <c r="M234" s="4"/>
      <c r="N234" s="75">
        <v>0</v>
      </c>
      <c r="O234" s="78">
        <v>1000</v>
      </c>
      <c r="P234" s="52">
        <f t="shared" si="754"/>
        <v>0</v>
      </c>
      <c r="Q234" s="86" t="s">
        <v>252</v>
      </c>
      <c r="R234" s="33">
        <f t="shared" ca="1" si="771"/>
        <v>0</v>
      </c>
      <c r="S234" s="83">
        <v>0.4</v>
      </c>
      <c r="T234" s="33">
        <f t="shared" ca="1" si="756"/>
        <v>0</v>
      </c>
      <c r="U234" s="83">
        <v>0.4</v>
      </c>
      <c r="V234" s="61" t="str">
        <f t="shared" si="757"/>
        <v xml:space="preserve"> </v>
      </c>
      <c r="W234" s="88" t="s">
        <v>271</v>
      </c>
      <c r="X234" s="61"/>
      <c r="Z234" s="92">
        <v>1</v>
      </c>
      <c r="AB234" s="7">
        <f t="shared" ca="1" si="758"/>
        <v>0</v>
      </c>
      <c r="AC234" s="7">
        <f t="shared" ca="1" si="759"/>
        <v>0</v>
      </c>
      <c r="AD234" s="7">
        <f t="shared" ca="1" si="760"/>
        <v>0</v>
      </c>
      <c r="AE234" s="7">
        <f t="shared" si="761"/>
        <v>0</v>
      </c>
      <c r="AF234" s="7">
        <f t="shared" si="762"/>
        <v>0</v>
      </c>
      <c r="AG234" s="68">
        <f t="shared" ca="1" si="763"/>
        <v>0</v>
      </c>
      <c r="AH234" s="68">
        <f t="shared" ca="1" si="764"/>
        <v>0</v>
      </c>
      <c r="AJ234" s="124"/>
      <c r="AL234" s="51">
        <f t="shared" si="765"/>
        <v>0</v>
      </c>
      <c r="AM234" s="69">
        <f t="shared" ca="1" si="766"/>
        <v>0</v>
      </c>
      <c r="AN234" s="70">
        <f t="shared" ca="1" si="767"/>
        <v>0</v>
      </c>
      <c r="AO234" s="70">
        <f t="shared" ca="1" si="642"/>
        <v>0</v>
      </c>
    </row>
    <row r="235" spans="2:41" x14ac:dyDescent="0.35">
      <c r="B235" t="str">
        <f t="shared" si="750"/>
        <v>CALCULO_EDIF!C4875:E4899</v>
      </c>
      <c r="C235">
        <f t="shared" si="768"/>
        <v>4875</v>
      </c>
      <c r="D235">
        <f t="shared" si="769"/>
        <v>4899</v>
      </c>
      <c r="E235" s="38">
        <v>196</v>
      </c>
      <c r="F235" t="str">
        <f t="shared" si="770"/>
        <v>CALCULO_EDIF!C4875:C4899</v>
      </c>
      <c r="H235" s="3"/>
      <c r="I235" s="2" t="s">
        <v>27</v>
      </c>
      <c r="J235" s="96" t="s">
        <v>389</v>
      </c>
      <c r="K235" s="2"/>
      <c r="L235" s="75"/>
      <c r="M235" s="4"/>
      <c r="N235" s="75">
        <v>0</v>
      </c>
      <c r="O235" s="78">
        <v>1000</v>
      </c>
      <c r="P235" s="52">
        <f t="shared" si="754"/>
        <v>0</v>
      </c>
      <c r="Q235" s="86" t="s">
        <v>252</v>
      </c>
      <c r="R235" s="33">
        <f t="shared" ca="1" si="771"/>
        <v>0</v>
      </c>
      <c r="S235" s="83">
        <v>0.4</v>
      </c>
      <c r="T235" s="33">
        <f t="shared" ca="1" si="756"/>
        <v>0</v>
      </c>
      <c r="U235" s="83">
        <v>0.4</v>
      </c>
      <c r="V235" s="61" t="str">
        <f t="shared" si="757"/>
        <v xml:space="preserve"> </v>
      </c>
      <c r="W235" s="88" t="s">
        <v>271</v>
      </c>
      <c r="X235" s="61"/>
      <c r="Z235" s="92">
        <v>1</v>
      </c>
      <c r="AB235" s="7">
        <f t="shared" ca="1" si="758"/>
        <v>0</v>
      </c>
      <c r="AC235" s="7">
        <f t="shared" ca="1" si="759"/>
        <v>0</v>
      </c>
      <c r="AD235" s="7">
        <f t="shared" ca="1" si="760"/>
        <v>0</v>
      </c>
      <c r="AE235" s="7">
        <f t="shared" si="761"/>
        <v>0</v>
      </c>
      <c r="AF235" s="7">
        <f t="shared" si="762"/>
        <v>0</v>
      </c>
      <c r="AG235" s="68">
        <f t="shared" ca="1" si="763"/>
        <v>0</v>
      </c>
      <c r="AH235" s="68">
        <f t="shared" ca="1" si="764"/>
        <v>0</v>
      </c>
      <c r="AJ235" s="124"/>
      <c r="AL235" s="51">
        <f t="shared" si="765"/>
        <v>0</v>
      </c>
      <c r="AM235" s="69">
        <f t="shared" ca="1" si="766"/>
        <v>0</v>
      </c>
      <c r="AN235" s="70">
        <f t="shared" ca="1" si="767"/>
        <v>0</v>
      </c>
      <c r="AO235" s="70">
        <f t="shared" ca="1" si="642"/>
        <v>0</v>
      </c>
    </row>
    <row r="236" spans="2:41" ht="5.25" customHeight="1" x14ac:dyDescent="0.35">
      <c r="E236" s="38"/>
      <c r="L236" s="77"/>
      <c r="N236" s="77"/>
      <c r="O236" s="79"/>
      <c r="P236" s="51"/>
      <c r="Q236" s="77"/>
      <c r="S236" s="77"/>
      <c r="U236" s="77"/>
      <c r="W236" s="91"/>
      <c r="Z236" s="77"/>
    </row>
    <row r="237" spans="2:41" x14ac:dyDescent="0.35">
      <c r="B237" t="str">
        <f t="shared" si="750"/>
        <v>CALCULO_EDIF!C4900:E4924</v>
      </c>
      <c r="C237">
        <f t="shared" ref="C237:C238" si="780">IF(E237=1,1,(E237-1)*25)</f>
        <v>4900</v>
      </c>
      <c r="D237">
        <f t="shared" ref="D237:D238" si="781">IF(E237=1,24,C237+24)</f>
        <v>4924</v>
      </c>
      <c r="E237" s="38">
        <v>197</v>
      </c>
      <c r="F237" t="str">
        <f t="shared" ref="F237:F238" si="782">CONCATENATE("CALCULO_EDIF!","C",C237,":","C",D237)</f>
        <v>CALCULO_EDIF!C4900:C4924</v>
      </c>
      <c r="H237" s="3" t="s">
        <v>236</v>
      </c>
      <c r="I237" s="2" t="s">
        <v>237</v>
      </c>
      <c r="J237" s="96" t="s">
        <v>389</v>
      </c>
      <c r="K237" s="2"/>
      <c r="L237" s="75"/>
      <c r="M237" s="4"/>
      <c r="N237" s="75">
        <v>0</v>
      </c>
      <c r="O237" s="78">
        <v>2100</v>
      </c>
      <c r="P237" s="52">
        <f t="shared" ref="P237:P238" si="783">IF(AND(ISBLANK(L237)*ISBLANK(N237)),"-",IF(AND(NOT(ISBLANK(L237))*NOT(ISBLANK(N237))),"Error",IF(ISBLANK(L237),N237,L237*O237)))</f>
        <v>0</v>
      </c>
      <c r="Q237" s="86" t="s">
        <v>252</v>
      </c>
      <c r="R237" s="33">
        <f t="shared" ref="R237:R238" ca="1" si="784">IF(Q237="Otro",$B$1,VLOOKUP(Q237, INDIRECT(B237),2,FALSE))</f>
        <v>0</v>
      </c>
      <c r="S237" s="83">
        <v>0.4</v>
      </c>
      <c r="T237" s="33">
        <f t="shared" ca="1" si="756"/>
        <v>0</v>
      </c>
      <c r="U237" s="83">
        <v>0.4</v>
      </c>
      <c r="V237" s="61" t="str">
        <f>IF(S237+U237&gt;100%,"Error, suma &gt; 100%"," ")</f>
        <v xml:space="preserve"> </v>
      </c>
      <c r="W237" s="88" t="s">
        <v>271</v>
      </c>
      <c r="X237" s="61"/>
      <c r="Z237" s="92">
        <v>1</v>
      </c>
      <c r="AB237" s="7">
        <f ca="1">IF(R237="Valor:",P237*S237,P237*R237)</f>
        <v>0</v>
      </c>
      <c r="AC237" s="7">
        <f ca="1">IF(T237="Valor:",P237*U237,P237*T237)</f>
        <v>0</v>
      </c>
      <c r="AD237" s="7">
        <f ca="1">P237-AC237</f>
        <v>0</v>
      </c>
      <c r="AE237" s="7">
        <f>P237*Z237</f>
        <v>0</v>
      </c>
      <c r="AF237" s="7">
        <f>P237-AE237</f>
        <v>0</v>
      </c>
      <c r="AG237" s="68">
        <f t="shared" ca="1" si="763"/>
        <v>0</v>
      </c>
      <c r="AH237" s="68">
        <f ca="1">IF(Z237=0,AE237,IF(AB237=AE237,AE237,IF(AB237&gt;AE237,AE237,IF((AB237/AE237+AN237/AE237)&gt;1,AB237,AO237))))</f>
        <v>0</v>
      </c>
      <c r="AJ237" s="124">
        <f ca="1">IF(SUM(AH237:AH238)=0,0%,SUM(AG237:AG238)/SUM(AH237:AH238))</f>
        <v>0</v>
      </c>
      <c r="AL237" s="51">
        <f>AE237</f>
        <v>0</v>
      </c>
      <c r="AM237" s="69">
        <f ca="1">IF(T237="Valor:",U237*Z237,T237*Z237)</f>
        <v>0</v>
      </c>
      <c r="AN237" s="70">
        <f ca="1">P237*AM237</f>
        <v>0</v>
      </c>
      <c r="AO237" s="70">
        <f t="shared" ca="1" si="642"/>
        <v>0</v>
      </c>
    </row>
    <row r="238" spans="2:41" x14ac:dyDescent="0.35">
      <c r="B238" t="str">
        <f t="shared" si="750"/>
        <v>CALCULO_EDIF!C4925:E4949</v>
      </c>
      <c r="C238">
        <f t="shared" si="780"/>
        <v>4925</v>
      </c>
      <c r="D238">
        <f t="shared" si="781"/>
        <v>4949</v>
      </c>
      <c r="E238" s="38">
        <v>198</v>
      </c>
      <c r="F238" t="str">
        <f t="shared" si="782"/>
        <v>CALCULO_EDIF!C4925:C4949</v>
      </c>
      <c r="H238" s="3"/>
      <c r="I238" s="2" t="s">
        <v>27</v>
      </c>
      <c r="J238" s="96" t="s">
        <v>389</v>
      </c>
      <c r="K238" s="2"/>
      <c r="L238" s="75"/>
      <c r="M238" s="4"/>
      <c r="N238" s="75">
        <v>0</v>
      </c>
      <c r="O238" s="78">
        <v>1000</v>
      </c>
      <c r="P238" s="52">
        <f t="shared" si="783"/>
        <v>0</v>
      </c>
      <c r="Q238" s="86" t="s">
        <v>252</v>
      </c>
      <c r="R238" s="33">
        <f t="shared" ca="1" si="784"/>
        <v>0</v>
      </c>
      <c r="S238" s="83">
        <v>0.4</v>
      </c>
      <c r="T238" s="33">
        <f t="shared" ca="1" si="756"/>
        <v>0</v>
      </c>
      <c r="U238" s="83">
        <v>0.4</v>
      </c>
      <c r="V238" s="61" t="str">
        <f>IF(S238+U238&gt;100%,"Error, suma &gt; 100%"," ")</f>
        <v xml:space="preserve"> </v>
      </c>
      <c r="W238" s="88" t="s">
        <v>271</v>
      </c>
      <c r="X238" s="61"/>
      <c r="Z238" s="92">
        <v>1</v>
      </c>
      <c r="AB238" s="7">
        <f ca="1">IF(R238="Valor:",P238*S238,P238*R238)</f>
        <v>0</v>
      </c>
      <c r="AC238" s="7">
        <f ca="1">IF(T238="Valor:",P238*U238,P238*T238)</f>
        <v>0</v>
      </c>
      <c r="AD238" s="7">
        <f ca="1">P238-AC238</f>
        <v>0</v>
      </c>
      <c r="AE238" s="7">
        <f>P238*Z238</f>
        <v>0</v>
      </c>
      <c r="AF238" s="7">
        <f>P238-AE238</f>
        <v>0</v>
      </c>
      <c r="AG238" s="68">
        <f t="shared" ca="1" si="763"/>
        <v>0</v>
      </c>
      <c r="AH238" s="68">
        <f ca="1">IF(Z238=0,AE238,IF(AB238=AE238,AE238,IF(AB238&gt;AE238,AE238,IF((AB238/AE238+AN238/AE238)&gt;1,AB238,AO238))))</f>
        <v>0</v>
      </c>
      <c r="AJ238" s="124"/>
      <c r="AL238" s="51">
        <f>AE238</f>
        <v>0</v>
      </c>
      <c r="AM238" s="69">
        <f ca="1">IF(T238="Valor:",U238*Z238,T238*Z238)</f>
        <v>0</v>
      </c>
      <c r="AN238" s="70">
        <f ca="1">P238*AM238</f>
        <v>0</v>
      </c>
      <c r="AO238" s="70">
        <f t="shared" ca="1" si="642"/>
        <v>0</v>
      </c>
    </row>
    <row r="239" spans="2:41" s="23" customFormat="1" ht="18.5" x14ac:dyDescent="0.45">
      <c r="V239" s="66"/>
      <c r="W239" s="66"/>
      <c r="X239" s="66"/>
      <c r="AB239" s="8">
        <f t="shared" ref="AB239:AH239" ca="1" si="785">SUM(AB230:AB238)</f>
        <v>0</v>
      </c>
      <c r="AC239" s="8">
        <f t="shared" ca="1" si="785"/>
        <v>0</v>
      </c>
      <c r="AD239" s="8">
        <f t="shared" ca="1" si="785"/>
        <v>0</v>
      </c>
      <c r="AE239" s="8">
        <f t="shared" si="785"/>
        <v>0</v>
      </c>
      <c r="AF239" s="8">
        <f t="shared" si="785"/>
        <v>0</v>
      </c>
      <c r="AG239" s="8">
        <f t="shared" ca="1" si="785"/>
        <v>0</v>
      </c>
      <c r="AH239" s="8">
        <f t="shared" ca="1" si="785"/>
        <v>0</v>
      </c>
      <c r="AI239"/>
      <c r="AJ239" s="18">
        <f ca="1">IF(AH239=0,0%,AG239/AH239)</f>
        <v>0</v>
      </c>
      <c r="AL239" s="51"/>
      <c r="AM239" s="69"/>
      <c r="AN239" s="70"/>
      <c r="AO239" s="70"/>
    </row>
    <row r="242" spans="33:34" x14ac:dyDescent="0.35">
      <c r="AG242" s="51"/>
      <c r="AH242" s="51"/>
    </row>
  </sheetData>
  <sheetProtection algorithmName="SHA-512" hashValue="LswRQueV8VusfD1/wUfa91Us5TwjorqM8i83LiF/FVUbH4UiYa0X2ob1LXi6NIGivHtGm29mnOZF6UCIQbAOCA==" saltValue="qYhaVnVh6B8a3OMUGFjh4A==" spinCount="100000" sheet="1" objects="1" scenarios="1"/>
  <mergeCells count="40">
    <mergeCell ref="T2:U2"/>
    <mergeCell ref="T25:U25"/>
    <mergeCell ref="T55:U55"/>
    <mergeCell ref="T104:U104"/>
    <mergeCell ref="T130:U130"/>
    <mergeCell ref="AJ230:AJ235"/>
    <mergeCell ref="AJ237:AJ238"/>
    <mergeCell ref="AJ131:AJ148"/>
    <mergeCell ref="AJ150:AJ152"/>
    <mergeCell ref="AJ70:AJ89"/>
    <mergeCell ref="AJ91:AJ95"/>
    <mergeCell ref="AJ97:AJ101"/>
    <mergeCell ref="AJ105:AJ120"/>
    <mergeCell ref="AJ122:AJ127"/>
    <mergeCell ref="AJ154:AJ155"/>
    <mergeCell ref="AJ159:AJ172"/>
    <mergeCell ref="AJ174:AJ178"/>
    <mergeCell ref="AJ180:AJ183"/>
    <mergeCell ref="AJ220:AJ226"/>
    <mergeCell ref="AJ187:AJ201"/>
    <mergeCell ref="AJ203:AJ218"/>
    <mergeCell ref="AJ3:AJ10"/>
    <mergeCell ref="AJ12:AJ16"/>
    <mergeCell ref="AJ26:AJ28"/>
    <mergeCell ref="AJ30:AJ38"/>
    <mergeCell ref="AJ56:AJ68"/>
    <mergeCell ref="AJ18:AJ22"/>
    <mergeCell ref="AJ40:AJ46"/>
    <mergeCell ref="AJ50:AJ52"/>
    <mergeCell ref="R2:S2"/>
    <mergeCell ref="R25:S25"/>
    <mergeCell ref="R55:S55"/>
    <mergeCell ref="R104:S104"/>
    <mergeCell ref="R130:S130"/>
    <mergeCell ref="T186:U186"/>
    <mergeCell ref="R186:S186"/>
    <mergeCell ref="T229:U229"/>
    <mergeCell ref="R229:S229"/>
    <mergeCell ref="R158:S158"/>
    <mergeCell ref="T158:U158"/>
  </mergeCells>
  <phoneticPr fontId="19" type="noConversion"/>
  <conditionalFormatting sqref="T29 T11:U11 T17:U17 S1:S22 S24:S1048576">
    <cfRule type="expression" dxfId="1761" priority="53">
      <formula>$Q1="Otro"</formula>
    </cfRule>
  </conditionalFormatting>
  <conditionalFormatting sqref="V227:Y228 V184:X185 V156:X157 V128:Y129 V102:Y103 V53:Y54 V236:Y236 V219:Y219 V202:Y202 V179:Y179 V173:Y173 V149:Y149 V121:Y121 V96:W96 V90:W90 V69:W69 V49:W49 V29:W29 Y69 Y90 Y96 Y29 Y49 V153:Y153 U12:U16 V39:W39 Y39 V47:W47 Y47 U1:U10 U18:U1048576">
    <cfRule type="expression" dxfId="1760" priority="52">
      <formula>$Q1="Otro"</formula>
    </cfRule>
  </conditionalFormatting>
  <conditionalFormatting sqref="Z154:Z155 Z18 Z12">
    <cfRule type="cellIs" dxfId="1759" priority="50" operator="lessThan">
      <formula>1</formula>
    </cfRule>
  </conditionalFormatting>
  <conditionalFormatting sqref="Z26:Z28">
    <cfRule type="cellIs" dxfId="1758" priority="49" operator="lessThan">
      <formula>1</formula>
    </cfRule>
  </conditionalFormatting>
  <conditionalFormatting sqref="Z30 Z33:Z34 Z36">
    <cfRule type="cellIs" dxfId="1757" priority="48" operator="lessThan">
      <formula>1</formula>
    </cfRule>
  </conditionalFormatting>
  <conditionalFormatting sqref="Z50:Z52">
    <cfRule type="cellIs" dxfId="1756" priority="46" operator="lessThan">
      <formula>1</formula>
    </cfRule>
  </conditionalFormatting>
  <conditionalFormatting sqref="Z56:Z68">
    <cfRule type="cellIs" dxfId="1755" priority="45" operator="lessThan">
      <formula>1</formula>
    </cfRule>
  </conditionalFormatting>
  <conditionalFormatting sqref="Z70:Z89">
    <cfRule type="cellIs" dxfId="1754" priority="44" operator="lessThan">
      <formula>1</formula>
    </cfRule>
  </conditionalFormatting>
  <conditionalFormatting sqref="Z91:Z95">
    <cfRule type="cellIs" dxfId="1753" priority="43" operator="lessThan">
      <formula>1</formula>
    </cfRule>
  </conditionalFormatting>
  <conditionalFormatting sqref="Z97:Z101">
    <cfRule type="cellIs" dxfId="1752" priority="42" operator="lessThan">
      <formula>1</formula>
    </cfRule>
  </conditionalFormatting>
  <conditionalFormatting sqref="Z105:Z120">
    <cfRule type="cellIs" dxfId="1751" priority="41" operator="lessThan">
      <formula>1</formula>
    </cfRule>
  </conditionalFormatting>
  <conditionalFormatting sqref="Z122:Z127">
    <cfRule type="cellIs" dxfId="1750" priority="40" operator="lessThan">
      <formula>1</formula>
    </cfRule>
  </conditionalFormatting>
  <conditionalFormatting sqref="Z131:Z148">
    <cfRule type="cellIs" dxfId="1749" priority="39" operator="lessThan">
      <formula>1</formula>
    </cfRule>
  </conditionalFormatting>
  <conditionalFormatting sqref="Z150:Z152">
    <cfRule type="cellIs" dxfId="1748" priority="38" operator="lessThan">
      <formula>1</formula>
    </cfRule>
  </conditionalFormatting>
  <conditionalFormatting sqref="Z159:Z172">
    <cfRule type="cellIs" dxfId="1747" priority="37" operator="lessThan">
      <formula>1</formula>
    </cfRule>
  </conditionalFormatting>
  <conditionalFormatting sqref="Z174:Z178">
    <cfRule type="cellIs" dxfId="1746" priority="36" operator="lessThan">
      <formula>1</formula>
    </cfRule>
  </conditionalFormatting>
  <conditionalFormatting sqref="Z180:Z183">
    <cfRule type="cellIs" dxfId="1745" priority="35" operator="lessThan">
      <formula>1</formula>
    </cfRule>
  </conditionalFormatting>
  <conditionalFormatting sqref="Z187:Z201">
    <cfRule type="cellIs" dxfId="1744" priority="34" operator="lessThan">
      <formula>1</formula>
    </cfRule>
  </conditionalFormatting>
  <conditionalFormatting sqref="Z203:Z218">
    <cfRule type="cellIs" dxfId="1743" priority="33" operator="lessThan">
      <formula>1</formula>
    </cfRule>
  </conditionalFormatting>
  <conditionalFormatting sqref="Z220:Z226">
    <cfRule type="cellIs" dxfId="1742" priority="32" operator="lessThan">
      <formula>1</formula>
    </cfRule>
  </conditionalFormatting>
  <conditionalFormatting sqref="Z230:Z235">
    <cfRule type="cellIs" dxfId="1741" priority="31" operator="lessThan">
      <formula>1</formula>
    </cfRule>
  </conditionalFormatting>
  <conditionalFormatting sqref="Z237:Z238">
    <cfRule type="cellIs" dxfId="1740" priority="26" operator="lessThan">
      <formula>1</formula>
    </cfRule>
  </conditionalFormatting>
  <conditionalFormatting sqref="V104:X104 V158:X158 V186:X186 V229:X229 V1:X1 V130:X130 V55:X55 V23:X25 V91:V95 V97:V101 V122:V127 X122:X127 V150:V152 X150:X152 V180:V183 X180:X183 V154:V155 X154:X155 V203:V218 X203:X218 V220:V226 X220:X226 V18:V22 X18:X22 V12:V16 X12:X16 V56:V68 V70:V89 X56:X101 V105:V120 X105:X120 V131:V148 X131:X148 V159:V172 X159:X172 V174:V178 X174:X178 V187:V201 X187:X201 V230:V235 X230:X235 V237:V238 X237:X238 V26:V28 V50:V52 V48 V2:V10 V30:V38 V239:X1048576 V40:V46 X26:X52">
    <cfRule type="expression" dxfId="1739" priority="22">
      <formula>$V1="Error, suma &gt; 100%"</formula>
    </cfRule>
  </conditionalFormatting>
  <conditionalFormatting sqref="Z3:Z10">
    <cfRule type="cellIs" dxfId="1738" priority="21" operator="lessThan">
      <formula>1</formula>
    </cfRule>
  </conditionalFormatting>
  <conditionalFormatting sqref="X3:X10">
    <cfRule type="expression" dxfId="1737" priority="19">
      <formula>$V3="Error, suma &gt; 100%"</formula>
    </cfRule>
  </conditionalFormatting>
  <conditionalFormatting sqref="Z40 Z43:Z44">
    <cfRule type="cellIs" dxfId="1736" priority="18" operator="lessThan">
      <formula>1</formula>
    </cfRule>
  </conditionalFormatting>
  <conditionalFormatting sqref="Z13">
    <cfRule type="cellIs" dxfId="1735" priority="17" operator="lessThan">
      <formula>1</formula>
    </cfRule>
  </conditionalFormatting>
  <conditionalFormatting sqref="Z14">
    <cfRule type="cellIs" dxfId="1734" priority="16" operator="lessThan">
      <formula>1</formula>
    </cfRule>
  </conditionalFormatting>
  <conditionalFormatting sqref="Z15">
    <cfRule type="cellIs" dxfId="1733" priority="15" operator="lessThan">
      <formula>1</formula>
    </cfRule>
  </conditionalFormatting>
  <conditionalFormatting sqref="Z16">
    <cfRule type="cellIs" dxfId="1732" priority="14" operator="lessThan">
      <formula>1</formula>
    </cfRule>
  </conditionalFormatting>
  <conditionalFormatting sqref="Z19">
    <cfRule type="cellIs" dxfId="1731" priority="13" operator="lessThan">
      <formula>1</formula>
    </cfRule>
  </conditionalFormatting>
  <conditionalFormatting sqref="Z20">
    <cfRule type="cellIs" dxfId="1730" priority="12" operator="lessThan">
      <formula>1</formula>
    </cfRule>
  </conditionalFormatting>
  <conditionalFormatting sqref="Z21">
    <cfRule type="cellIs" dxfId="1729" priority="11" operator="lessThan">
      <formula>1</formula>
    </cfRule>
  </conditionalFormatting>
  <conditionalFormatting sqref="Z22">
    <cfRule type="cellIs" dxfId="1728" priority="10" operator="lessThan">
      <formula>1</formula>
    </cfRule>
  </conditionalFormatting>
  <conditionalFormatting sqref="Z31:Z32">
    <cfRule type="cellIs" dxfId="1727" priority="9" operator="lessThan">
      <formula>1</formula>
    </cfRule>
  </conditionalFormatting>
  <conditionalFormatting sqref="Z35">
    <cfRule type="cellIs" dxfId="1726" priority="8" operator="lessThan">
      <formula>1</formula>
    </cfRule>
  </conditionalFormatting>
  <conditionalFormatting sqref="Z37">
    <cfRule type="cellIs" dxfId="1725" priority="7" operator="lessThan">
      <formula>1</formula>
    </cfRule>
  </conditionalFormatting>
  <conditionalFormatting sqref="Z38">
    <cfRule type="cellIs" dxfId="1724" priority="6" operator="lessThan">
      <formula>1</formula>
    </cfRule>
  </conditionalFormatting>
  <conditionalFormatting sqref="Z41:Z42">
    <cfRule type="cellIs" dxfId="1723" priority="5" operator="lessThan">
      <formula>1</formula>
    </cfRule>
  </conditionalFormatting>
  <conditionalFormatting sqref="Z45">
    <cfRule type="cellIs" dxfId="1722" priority="3" operator="lessThan">
      <formula>1</formula>
    </cfRule>
  </conditionalFormatting>
  <conditionalFormatting sqref="Z46">
    <cfRule type="cellIs" dxfId="1721" priority="2" operator="lessThan">
      <formula>1</formula>
    </cfRule>
  </conditionalFormatting>
  <conditionalFormatting sqref="Z48">
    <cfRule type="cellIs" dxfId="1720" priority="1" operator="lessThan">
      <formula>1</formula>
    </cfRule>
  </conditionalFormatting>
  <dataValidations count="1">
    <dataValidation type="list" allowBlank="1" showInputMessage="1" showErrorMessage="1" sqref="Q48 Q180:Q183 Q174:Q178 Q220:Q226 Q159:Q172 Q105:Q120 Q154:Q155 Q122:Q127 Q70:Q89 Q56:Q68 Q97:Q101 Q91:Q95 Q3:Q10 Q26:Q28 Q12:Q16 Q237:Q238 Q203:Q218 Q131:Q148 Q187:Q201 Q150:Q152 Q18:Q22 Q50:Q52 Q230:Q235 Q30:Q38 Q40:Q46" xr:uid="{00000000-0002-0000-02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101600</xdr:colOff>
                    <xdr:row>1</xdr:row>
                    <xdr:rowOff>120650</xdr:rowOff>
                  </from>
                  <to>
                    <xdr:col>7</xdr:col>
                    <xdr:colOff>1333500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osUrbanización">
                <anchor moveWithCells="1" sizeWithCells="1">
                  <from>
                    <xdr:col>7</xdr:col>
                    <xdr:colOff>1524000</xdr:colOff>
                    <xdr:row>1</xdr:row>
                    <xdr:rowOff>120650</xdr:rowOff>
                  </from>
                  <to>
                    <xdr:col>7</xdr:col>
                    <xdr:colOff>2705100</xdr:colOff>
                    <xdr:row>1</xdr:row>
                    <xdr:rowOff>444500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A01FB9-5BB0-40B1-96F6-C4BDC66D2112}">
          <x14:formula1>
            <xm:f>CALCULO_EDIF!$I$4:$I$7</xm:f>
          </x14:formula1>
          <xm:sqref>W12:W16 W48 W230:W235 W220:W226 W3:W10 W26:W28 W50:W52 W91:W95 W97:W101 W56:W68 W122:W127 W70:W89 W105:W120 W154:W155 W159:W172 W180:W183 W131:W148 W174:W178 W203:W218 W187:W201 W237:W238 W150:W152 W18:W22 W30:W38 W40:W46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AP151"/>
  <sheetViews>
    <sheetView showGridLines="0" showRowColHeaders="0" zoomScale="55" zoomScaleNormal="55" workbookViewId="0">
      <selection activeCell="L3" sqref="L3"/>
    </sheetView>
  </sheetViews>
  <sheetFormatPr baseColWidth="10" defaultRowHeight="14.5" x14ac:dyDescent="0.35"/>
  <cols>
    <col min="1" max="1" width="2.453125" customWidth="1"/>
    <col min="2" max="2" width="25.81640625" hidden="1" customWidth="1"/>
    <col min="3" max="4" width="11.6328125" hidden="1" customWidth="1"/>
    <col min="5" max="5" width="14.08984375" hidden="1" customWidth="1"/>
    <col min="6" max="6" width="25.453125" hidden="1" customWidth="1"/>
    <col min="7" max="7" width="5.36328125" hidden="1" customWidth="1"/>
    <col min="8" max="8" width="48.36328125" customWidth="1"/>
    <col min="9" max="9" width="64" customWidth="1"/>
    <col min="10" max="10" width="29.1796875" customWidth="1"/>
    <col min="11" max="11" width="2.08984375" customWidth="1"/>
    <col min="13" max="13" width="2.6328125" customWidth="1"/>
    <col min="16" max="16" width="19.453125" customWidth="1"/>
    <col min="17" max="17" width="47" customWidth="1"/>
    <col min="18" max="18" width="14" customWidth="1"/>
    <col min="20" max="20" width="14" customWidth="1"/>
    <col min="22" max="22" width="14" customWidth="1"/>
    <col min="23" max="23" width="33.1796875" customWidth="1"/>
    <col min="24" max="24" width="1.1796875" customWidth="1"/>
    <col min="25" max="25" width="0.90625" customWidth="1"/>
    <col min="26" max="26" width="14" customWidth="1"/>
    <col min="27" max="27" width="0.90625" customWidth="1"/>
    <col min="28" max="29" width="12.6328125" customWidth="1"/>
    <col min="30" max="30" width="12.90625" customWidth="1"/>
    <col min="31" max="31" width="13.54296875" customWidth="1"/>
    <col min="32" max="32" width="14.453125" customWidth="1"/>
    <col min="33" max="33" width="14" customWidth="1"/>
    <col min="34" max="34" width="12.90625" customWidth="1"/>
    <col min="35" max="35" width="1.36328125" customWidth="1"/>
    <col min="36" max="36" width="16.54296875" customWidth="1"/>
    <col min="37" max="37" width="0.90625" customWidth="1"/>
    <col min="38" max="41" width="11.54296875" hidden="1" customWidth="1"/>
  </cols>
  <sheetData>
    <row r="1" spans="2:41" ht="24.75" customHeight="1" x14ac:dyDescent="0.35">
      <c r="B1" t="s">
        <v>137</v>
      </c>
    </row>
    <row r="2" spans="2:41" ht="92.4" customHeight="1" x14ac:dyDescent="0.35">
      <c r="C2" t="s">
        <v>142</v>
      </c>
      <c r="D2" t="s">
        <v>141</v>
      </c>
      <c r="E2" s="37" t="s">
        <v>135</v>
      </c>
      <c r="F2" s="36" t="s">
        <v>138</v>
      </c>
      <c r="G2" s="36"/>
      <c r="H2" s="10" t="s">
        <v>98</v>
      </c>
      <c r="I2" s="9"/>
      <c r="J2" s="9"/>
      <c r="K2" s="9"/>
      <c r="L2" s="41" t="s">
        <v>1</v>
      </c>
      <c r="M2" s="41" t="s">
        <v>139</v>
      </c>
      <c r="N2" s="41" t="s">
        <v>140</v>
      </c>
      <c r="O2" s="11" t="s">
        <v>2</v>
      </c>
      <c r="P2" s="11" t="s">
        <v>3</v>
      </c>
      <c r="Q2" s="12" t="s">
        <v>143</v>
      </c>
      <c r="R2" s="123" t="s">
        <v>4</v>
      </c>
      <c r="S2" s="123"/>
      <c r="T2" s="123" t="s">
        <v>257</v>
      </c>
      <c r="U2" s="123"/>
      <c r="V2" s="9"/>
      <c r="W2" s="14" t="s">
        <v>269</v>
      </c>
      <c r="X2" s="9"/>
      <c r="Y2" s="13"/>
      <c r="Z2" s="14" t="s">
        <v>264</v>
      </c>
      <c r="AA2" s="13"/>
      <c r="AB2" s="14" t="s">
        <v>77</v>
      </c>
      <c r="AC2" s="14" t="s">
        <v>254</v>
      </c>
      <c r="AD2" s="14" t="s">
        <v>259</v>
      </c>
      <c r="AE2" s="14" t="s">
        <v>261</v>
      </c>
      <c r="AF2" s="14" t="s">
        <v>260</v>
      </c>
      <c r="AG2" s="14" t="s">
        <v>262</v>
      </c>
      <c r="AH2" s="14" t="s">
        <v>263</v>
      </c>
      <c r="AI2" s="25"/>
      <c r="AJ2" s="14" t="s">
        <v>258</v>
      </c>
      <c r="AK2" s="13"/>
      <c r="AL2" s="73" t="s">
        <v>272</v>
      </c>
      <c r="AM2" s="73" t="s">
        <v>273</v>
      </c>
      <c r="AN2" s="73" t="s">
        <v>265</v>
      </c>
      <c r="AO2" s="73" t="s">
        <v>266</v>
      </c>
    </row>
    <row r="3" spans="2:41" x14ac:dyDescent="0.35">
      <c r="B3" t="str">
        <f>CONCATENATE("CALCULO_EDIF!","C",C3,":","E",D3)</f>
        <v>CALCULO_EDIF!C4950:E4974</v>
      </c>
      <c r="C3">
        <f t="shared" ref="C3:C4" si="0">IF(E3=1,1,(E3-1)*25)</f>
        <v>4950</v>
      </c>
      <c r="D3">
        <f>IF(E3=1,24,C3+24)</f>
        <v>4974</v>
      </c>
      <c r="E3" s="38">
        <v>199</v>
      </c>
      <c r="F3" t="str">
        <f>CONCATENATE("CALCULO_EDIF!","C",C3,":","C",D3)</f>
        <v>CALCULO_EDIF!C4950:C4974</v>
      </c>
      <c r="H3" s="3" t="s">
        <v>95</v>
      </c>
      <c r="I3" s="2" t="s">
        <v>337</v>
      </c>
      <c r="J3" s="96" t="s">
        <v>389</v>
      </c>
      <c r="K3" s="2"/>
      <c r="L3" s="75"/>
      <c r="M3" s="4"/>
      <c r="N3" s="75">
        <v>0</v>
      </c>
      <c r="O3" s="93">
        <v>1000</v>
      </c>
      <c r="P3" s="52">
        <f>IF(AND(ISBLANK(L3)*ISBLANK(N3)),"-",IF(AND(NOT(ISBLANK(L3))*NOT(ISBLANK(N3))),"Error",IF(ISBLANK(L3),N3,L3*O3)))</f>
        <v>0</v>
      </c>
      <c r="Q3" s="86" t="s">
        <v>252</v>
      </c>
      <c r="R3" s="33">
        <f ca="1">IF(Q3="Otro",$B$1,VLOOKUP(Q3, INDIRECT(B3),2,FALSE))</f>
        <v>0</v>
      </c>
      <c r="S3" s="83">
        <v>0.4</v>
      </c>
      <c r="T3" s="33">
        <f ca="1">IF(Q3="Otro",$B$1,VLOOKUP(Q3, INDIRECT(B3),3,FALSE))</f>
        <v>0</v>
      </c>
      <c r="U3" s="83">
        <v>0.4</v>
      </c>
      <c r="V3" s="61" t="str">
        <f>IF(S3+U3&gt;100%,"Error, suma &gt; 100%"," ")</f>
        <v xml:space="preserve"> </v>
      </c>
      <c r="W3" s="88" t="s">
        <v>271</v>
      </c>
      <c r="X3" s="61"/>
      <c r="Z3" s="92">
        <v>0</v>
      </c>
      <c r="AB3" s="7">
        <f ca="1">IF(R3="Valor:",P3*S3,P3*R3)</f>
        <v>0</v>
      </c>
      <c r="AC3" s="7">
        <f ca="1">IF(T3="Valor:",P3*U3,P3*T3)</f>
        <v>0</v>
      </c>
      <c r="AD3" s="7">
        <f ca="1">P3-AC3</f>
        <v>0</v>
      </c>
      <c r="AE3" s="7">
        <f>P3*Z3</f>
        <v>0</v>
      </c>
      <c r="AF3" s="7">
        <f>P3-AE3</f>
        <v>0</v>
      </c>
      <c r="AG3" s="68">
        <f ca="1">IF(AB3=AE3,AE3,IF(AB3&gt;AE3,AE3,AB3))</f>
        <v>0</v>
      </c>
      <c r="AH3" s="68">
        <f>IF(Z3=0,AE3,IF(AB3=AE3,AE3,IF(AB3&gt;AE3,AE3,IF((AB3/AE3+AN3/AE3)&gt;1,AB3,AO3))))</f>
        <v>0</v>
      </c>
      <c r="AJ3" s="124">
        <f ca="1">IF(SUM(AH3:AH5)=0,0%,SUM(AG3:AG5)/SUM(AH3:AH5))</f>
        <v>0</v>
      </c>
      <c r="AL3" s="51">
        <f>AE3</f>
        <v>0</v>
      </c>
      <c r="AM3" s="69">
        <f ca="1">IF(T3="Valor:",U3*Z3,T3*Z3)</f>
        <v>0</v>
      </c>
      <c r="AN3" s="70">
        <f ca="1">P3*AM3</f>
        <v>0</v>
      </c>
      <c r="AO3" s="70">
        <f ca="1">AL3-AN3</f>
        <v>0</v>
      </c>
    </row>
    <row r="4" spans="2:41" x14ac:dyDescent="0.35">
      <c r="B4" t="str">
        <f>CONCATENATE("CALCULO_EDIF!","C",C4,":","E",D4)</f>
        <v>CALCULO_EDIF!C4975:E4999</v>
      </c>
      <c r="C4">
        <f t="shared" si="0"/>
        <v>4975</v>
      </c>
      <c r="D4">
        <f>IF(E4=1,24,C4+24)</f>
        <v>4999</v>
      </c>
      <c r="E4" s="38">
        <v>200</v>
      </c>
      <c r="F4" t="str">
        <f>CONCATENATE("CALCULO_EDIF!","C",C4,":","C",D4)</f>
        <v>CALCULO_EDIF!C4975:C4999</v>
      </c>
      <c r="H4" s="3"/>
      <c r="I4" s="2" t="s">
        <v>338</v>
      </c>
      <c r="J4" s="96" t="s">
        <v>389</v>
      </c>
      <c r="K4" s="2"/>
      <c r="L4" s="75"/>
      <c r="M4" s="4"/>
      <c r="N4" s="75">
        <v>0</v>
      </c>
      <c r="O4" s="93">
        <v>1000</v>
      </c>
      <c r="P4" s="52">
        <f>IF(AND(ISBLANK(L4)*ISBLANK(N4)),"-",IF(AND(NOT(ISBLANK(L4))*NOT(ISBLANK(N4))),"Error",IF(ISBLANK(L4),N4,L4*O4)))</f>
        <v>0</v>
      </c>
      <c r="Q4" s="86" t="s">
        <v>252</v>
      </c>
      <c r="R4" s="33">
        <f ca="1">IF(Q4="Otro",$B$1,VLOOKUP(Q4, INDIRECT(B4),2,FALSE))</f>
        <v>0</v>
      </c>
      <c r="S4" s="83">
        <v>0.4</v>
      </c>
      <c r="T4" s="33">
        <f t="shared" ref="T4" ca="1" si="1">IF(Q4="Otro",$B$1,VLOOKUP(Q4, INDIRECT(B4),3,FALSE))</f>
        <v>0</v>
      </c>
      <c r="U4" s="83">
        <v>0.4</v>
      </c>
      <c r="V4" s="61" t="str">
        <f>IF(S4+U4&gt;100%,"Error, suma &gt; 100%"," ")</f>
        <v xml:space="preserve"> </v>
      </c>
      <c r="W4" s="88" t="s">
        <v>271</v>
      </c>
      <c r="X4" s="61"/>
      <c r="Z4" s="92">
        <v>0</v>
      </c>
      <c r="AB4" s="7">
        <f t="shared" ref="AB4" ca="1" si="2">IF(R4="Valor:",P4*S4,P4*R4)</f>
        <v>0</v>
      </c>
      <c r="AC4" s="7">
        <f t="shared" ref="AC4" ca="1" si="3">IF(T4="Valor:",P4*U4,P4*T4)</f>
        <v>0</v>
      </c>
      <c r="AD4" s="7">
        <f t="shared" ref="AD4" ca="1" si="4">P4-AC4</f>
        <v>0</v>
      </c>
      <c r="AE4" s="7">
        <f t="shared" ref="AE4" si="5">P4*Z4</f>
        <v>0</v>
      </c>
      <c r="AF4" s="7">
        <f t="shared" ref="AF4" si="6">P4-AE4</f>
        <v>0</v>
      </c>
      <c r="AG4" s="68">
        <f t="shared" ref="AG4" ca="1" si="7">IF(AB4=AE4,AE4,IF(AB4&gt;AE4,AE4,AB4))</f>
        <v>0</v>
      </c>
      <c r="AH4" s="68">
        <f t="shared" ref="AH4" si="8">IF(Z4=0,AE4,IF(AB4=AE4,AE4,IF(AB4&gt;AE4,AE4,IF((AB4/AE4+AN4/AE4)&gt;1,AB4,AO4))))</f>
        <v>0</v>
      </c>
      <c r="AJ4" s="124"/>
      <c r="AL4" s="51">
        <f t="shared" ref="AL4" si="9">AE4</f>
        <v>0</v>
      </c>
      <c r="AM4" s="69">
        <f t="shared" ref="AM4" ca="1" si="10">IF(T4="Valor:",U4*Z4,T4*Z4)</f>
        <v>0</v>
      </c>
      <c r="AN4" s="70">
        <f t="shared" ref="AN4" ca="1" si="11">P4*AM4</f>
        <v>0</v>
      </c>
      <c r="AO4" s="70">
        <f t="shared" ref="AO4" ca="1" si="12">AL4-AN4</f>
        <v>0</v>
      </c>
    </row>
    <row r="5" spans="2:41" x14ac:dyDescent="0.35">
      <c r="B5" t="str">
        <f>CONCATENATE("CALCULO_EDIF!","C",C5,":","E",D5)</f>
        <v>CALCULO_EDIF!C5000:E5024</v>
      </c>
      <c r="C5">
        <f t="shared" ref="C5:C11" si="13">IF(E5=1,1,(E5-1)*25)</f>
        <v>5000</v>
      </c>
      <c r="D5">
        <f>IF(E5=1,24,C5+24)</f>
        <v>5024</v>
      </c>
      <c r="E5" s="38">
        <v>201</v>
      </c>
      <c r="F5" t="str">
        <f>CONCATENATE("CALCULO_EDIF!","C",C5,":","C",D5)</f>
        <v>CALCULO_EDIF!C5000:C5024</v>
      </c>
      <c r="H5" s="3"/>
      <c r="I5" s="2" t="s">
        <v>27</v>
      </c>
      <c r="J5" s="96" t="s">
        <v>389</v>
      </c>
      <c r="K5" s="2"/>
      <c r="L5" s="75"/>
      <c r="M5" s="4"/>
      <c r="N5" s="75">
        <v>0</v>
      </c>
      <c r="O5" s="93">
        <v>1000</v>
      </c>
      <c r="P5" s="52">
        <f>IF(AND(ISBLANK(L5)*ISBLANK(N5)),"-",IF(AND(NOT(ISBLANK(L5))*NOT(ISBLANK(N5))),"Error",IF(ISBLANK(L5),N5,L5*O5)))</f>
        <v>0</v>
      </c>
      <c r="Q5" s="86" t="s">
        <v>252</v>
      </c>
      <c r="R5" s="33">
        <f ca="1">IF(Q5="Otro",$B$1,VLOOKUP(Q5, INDIRECT(B5),2,FALSE))</f>
        <v>0</v>
      </c>
      <c r="S5" s="83">
        <v>0.4</v>
      </c>
      <c r="T5" s="33">
        <f t="shared" ref="T5:T25" ca="1" si="14">IF(Q5="Otro",$B$1,VLOOKUP(Q5, INDIRECT(B5),3,FALSE))</f>
        <v>0</v>
      </c>
      <c r="U5" s="83">
        <v>0.4</v>
      </c>
      <c r="V5" s="61" t="str">
        <f>IF(S5+U5&gt;100%,"Error, suma &gt; 100%"," ")</f>
        <v xml:space="preserve"> </v>
      </c>
      <c r="W5" s="88" t="s">
        <v>271</v>
      </c>
      <c r="X5" s="61"/>
      <c r="Z5" s="92">
        <v>1</v>
      </c>
      <c r="AB5" s="7">
        <f t="shared" ref="AB5:AB25" ca="1" si="15">IF(R5="Valor:",P5*S5,P5*R5)</f>
        <v>0</v>
      </c>
      <c r="AC5" s="7">
        <f t="shared" ref="AC5:AC25" ca="1" si="16">IF(T5="Valor:",P5*U5,P5*T5)</f>
        <v>0</v>
      </c>
      <c r="AD5" s="7">
        <f t="shared" ref="AD5:AD25" ca="1" si="17">P5-AC5</f>
        <v>0</v>
      </c>
      <c r="AE5" s="7">
        <f t="shared" ref="AE5:AE25" si="18">P5*Z5</f>
        <v>0</v>
      </c>
      <c r="AF5" s="7">
        <f t="shared" ref="AF5:AF25" si="19">P5-AE5</f>
        <v>0</v>
      </c>
      <c r="AG5" s="68">
        <f t="shared" ref="AG5:AG25" ca="1" si="20">IF(AB5=AE5,AE5,IF(AB5&gt;AE5,AE5,AB5))</f>
        <v>0</v>
      </c>
      <c r="AH5" s="68">
        <f t="shared" ref="AH5:AH25" ca="1" si="21">IF(Z5=0,AE5,IF(AB5=AE5,AE5,IF(AB5&gt;AE5,AE5,IF((AB5/AE5+AN5/AE5)&gt;1,AB5,AO5))))</f>
        <v>0</v>
      </c>
      <c r="AJ5" s="124"/>
      <c r="AL5" s="51">
        <f t="shared" ref="AL5:AL106" si="22">AE5</f>
        <v>0</v>
      </c>
      <c r="AM5" s="69">
        <f t="shared" ref="AM5:AM106" ca="1" si="23">IF(T5="Valor:",U5*Z5,T5*Z5)</f>
        <v>0</v>
      </c>
      <c r="AN5" s="70">
        <f t="shared" ref="AN5:AN106" ca="1" si="24">P5*AM5</f>
        <v>0</v>
      </c>
      <c r="AO5" s="70">
        <f t="shared" ref="AO5:AO106" ca="1" si="25">AL5-AN5</f>
        <v>0</v>
      </c>
    </row>
    <row r="6" spans="2:41" s="23" customFormat="1" ht="5.25" customHeight="1" x14ac:dyDescent="0.35">
      <c r="B6"/>
      <c r="C6"/>
      <c r="D6"/>
      <c r="E6"/>
      <c r="F6"/>
      <c r="G6"/>
      <c r="L6" s="76"/>
      <c r="N6" s="76"/>
      <c r="O6" s="82"/>
      <c r="P6" s="45"/>
      <c r="Q6" s="76"/>
      <c r="R6" s="34"/>
      <c r="S6" s="85"/>
      <c r="T6" s="35"/>
      <c r="U6" s="85"/>
      <c r="V6" s="35"/>
      <c r="W6" s="85"/>
      <c r="X6" s="35"/>
      <c r="Y6" s="35"/>
      <c r="Z6" s="8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2:41" x14ac:dyDescent="0.35">
      <c r="B7" t="str">
        <f>CONCATENATE("CALCULO_EDIF!","C",C7,":","E",D7)</f>
        <v>CALCULO_EDIF!C5025:E5049</v>
      </c>
      <c r="C7">
        <f t="shared" si="13"/>
        <v>5025</v>
      </c>
      <c r="D7">
        <f t="shared" ref="D7:D98" si="26">IF(E7=1,24,C7+24)</f>
        <v>5049</v>
      </c>
      <c r="E7" s="38">
        <v>202</v>
      </c>
      <c r="F7" t="str">
        <f t="shared" ref="F7:F121" si="27">CONCATENATE("CALCULO_EDIF!","C",C7,":","C",D7)</f>
        <v>CALCULO_EDIF!C5025:C5049</v>
      </c>
      <c r="H7" s="3" t="s">
        <v>128</v>
      </c>
      <c r="I7" s="15" t="s">
        <v>130</v>
      </c>
      <c r="J7" s="96" t="s">
        <v>389</v>
      </c>
      <c r="K7" s="15"/>
      <c r="L7" s="75"/>
      <c r="M7" s="4"/>
      <c r="N7" s="75">
        <v>0</v>
      </c>
      <c r="O7" s="93">
        <v>1000</v>
      </c>
      <c r="P7" s="52">
        <f>IF(AND(ISBLANK(L7)*ISBLANK(N7)),"-",IF(AND(NOT(ISBLANK(L7))*NOT(ISBLANK(N7))),"Error",IF(ISBLANK(L7),N7,L7*O7)))</f>
        <v>0</v>
      </c>
      <c r="Q7" s="86" t="s">
        <v>252</v>
      </c>
      <c r="R7" s="33">
        <f ca="1">IF(Q7="Otro",$B$1,VLOOKUP(Q7, INDIRECT(B7),2,FALSE))</f>
        <v>0</v>
      </c>
      <c r="S7" s="83">
        <v>0.4</v>
      </c>
      <c r="T7" s="33">
        <f t="shared" ca="1" si="14"/>
        <v>0</v>
      </c>
      <c r="U7" s="83">
        <v>0.4</v>
      </c>
      <c r="V7" s="61" t="str">
        <f>IF(S7+U7&gt;100%,"Error, suma &gt; 100%"," ")</f>
        <v xml:space="preserve"> </v>
      </c>
      <c r="W7" s="88" t="s">
        <v>271</v>
      </c>
      <c r="X7" s="61"/>
      <c r="Z7" s="92">
        <v>1</v>
      </c>
      <c r="AB7" s="7">
        <f t="shared" ca="1" si="15"/>
        <v>0</v>
      </c>
      <c r="AC7" s="7">
        <f t="shared" ca="1" si="16"/>
        <v>0</v>
      </c>
      <c r="AD7" s="7">
        <f t="shared" ca="1" si="17"/>
        <v>0</v>
      </c>
      <c r="AE7" s="7">
        <f t="shared" si="18"/>
        <v>0</v>
      </c>
      <c r="AF7" s="7">
        <f t="shared" si="19"/>
        <v>0</v>
      </c>
      <c r="AG7" s="68">
        <f t="shared" ca="1" si="20"/>
        <v>0</v>
      </c>
      <c r="AH7" s="68">
        <f t="shared" ca="1" si="21"/>
        <v>0</v>
      </c>
      <c r="AJ7" s="124">
        <f ca="1">IF(SUM(AH7:AH11)=0,0%,SUM(AG7:AG11)/SUM(AH7:AH11))</f>
        <v>0</v>
      </c>
      <c r="AL7" s="51">
        <f t="shared" si="22"/>
        <v>0</v>
      </c>
      <c r="AM7" s="69">
        <f t="shared" ca="1" si="23"/>
        <v>0</v>
      </c>
      <c r="AN7" s="70">
        <f t="shared" ca="1" si="24"/>
        <v>0</v>
      </c>
      <c r="AO7" s="70">
        <f t="shared" ca="1" si="25"/>
        <v>0</v>
      </c>
    </row>
    <row r="8" spans="2:41" x14ac:dyDescent="0.35">
      <c r="B8" t="str">
        <f>CONCATENATE("CALCULO_EDIF!","C",C8,":","E",D8)</f>
        <v>CALCULO_EDIF!C5050:E5074</v>
      </c>
      <c r="C8">
        <f t="shared" si="13"/>
        <v>5050</v>
      </c>
      <c r="D8">
        <f t="shared" si="26"/>
        <v>5074</v>
      </c>
      <c r="E8" s="38">
        <v>203</v>
      </c>
      <c r="F8" t="str">
        <f t="shared" si="27"/>
        <v>CALCULO_EDIF!C5050:C5074</v>
      </c>
      <c r="H8" s="3"/>
      <c r="I8" s="15" t="s">
        <v>131</v>
      </c>
      <c r="J8" s="96" t="s">
        <v>389</v>
      </c>
      <c r="K8" s="15"/>
      <c r="L8" s="75"/>
      <c r="M8" s="4"/>
      <c r="N8" s="75">
        <v>0</v>
      </c>
      <c r="O8" s="93">
        <v>1000</v>
      </c>
      <c r="P8" s="52">
        <f>IF(AND(ISBLANK(L8)*ISBLANK(N8)),"-",IF(AND(NOT(ISBLANK(L8))*NOT(ISBLANK(N8))),"Error",IF(ISBLANK(L8),N8,L8*O8)))</f>
        <v>0</v>
      </c>
      <c r="Q8" s="86" t="s">
        <v>252</v>
      </c>
      <c r="R8" s="33">
        <f ca="1">IF(Q8="Otro",$B$1,VLOOKUP(Q8, INDIRECT(B8),2,FALSE))</f>
        <v>0</v>
      </c>
      <c r="S8" s="83">
        <v>0.23</v>
      </c>
      <c r="T8" s="33">
        <f t="shared" ca="1" si="14"/>
        <v>0</v>
      </c>
      <c r="U8" s="83">
        <v>0.23</v>
      </c>
      <c r="V8" s="61" t="str">
        <f>IF(S8+U8&gt;100%,"Error, suma &gt; 100%"," ")</f>
        <v xml:space="preserve"> </v>
      </c>
      <c r="W8" s="88" t="s">
        <v>271</v>
      </c>
      <c r="X8" s="61"/>
      <c r="Z8" s="92">
        <v>1</v>
      </c>
      <c r="AB8" s="7">
        <f t="shared" ca="1" si="15"/>
        <v>0</v>
      </c>
      <c r="AC8" s="7">
        <f t="shared" ca="1" si="16"/>
        <v>0</v>
      </c>
      <c r="AD8" s="7">
        <f t="shared" ca="1" si="17"/>
        <v>0</v>
      </c>
      <c r="AE8" s="7">
        <f t="shared" si="18"/>
        <v>0</v>
      </c>
      <c r="AF8" s="7">
        <f t="shared" si="19"/>
        <v>0</v>
      </c>
      <c r="AG8" s="68">
        <f t="shared" ca="1" si="20"/>
        <v>0</v>
      </c>
      <c r="AH8" s="68">
        <f t="shared" ca="1" si="21"/>
        <v>0</v>
      </c>
      <c r="AJ8" s="124"/>
      <c r="AL8" s="51">
        <f t="shared" si="22"/>
        <v>0</v>
      </c>
      <c r="AM8" s="69">
        <f t="shared" ca="1" si="23"/>
        <v>0</v>
      </c>
      <c r="AN8" s="70">
        <f t="shared" ca="1" si="24"/>
        <v>0</v>
      </c>
      <c r="AO8" s="70">
        <f t="shared" ca="1" si="25"/>
        <v>0</v>
      </c>
    </row>
    <row r="9" spans="2:41" x14ac:dyDescent="0.35">
      <c r="B9" t="str">
        <f>CONCATENATE("CALCULO_EDIF!","C",C9,":","E",D9)</f>
        <v>CALCULO_EDIF!C5075:E5099</v>
      </c>
      <c r="C9">
        <f t="shared" ref="C9:C10" si="28">IF(E9=1,1,(E9-1)*25)</f>
        <v>5075</v>
      </c>
      <c r="D9">
        <f t="shared" ref="D9:D10" si="29">IF(E9=1,24,C9+24)</f>
        <v>5099</v>
      </c>
      <c r="E9" s="38">
        <v>204</v>
      </c>
      <c r="F9" t="str">
        <f t="shared" ref="F9:F10" si="30">CONCATENATE("CALCULO_EDIF!","C",C9,":","C",D9)</f>
        <v>CALCULO_EDIF!C5075:C5099</v>
      </c>
      <c r="H9" s="3"/>
      <c r="I9" s="15" t="s">
        <v>227</v>
      </c>
      <c r="J9" s="96" t="s">
        <v>389</v>
      </c>
      <c r="K9" s="15"/>
      <c r="L9" s="75"/>
      <c r="M9" s="4"/>
      <c r="N9" s="75">
        <v>0</v>
      </c>
      <c r="O9" s="93">
        <v>1000</v>
      </c>
      <c r="P9" s="52">
        <f>IF(AND(ISBLANK(L9)*ISBLANK(N9)),"-",IF(AND(NOT(ISBLANK(L9))*NOT(ISBLANK(N9))),"Error",IF(ISBLANK(L9),N9,L9*O9)))</f>
        <v>0</v>
      </c>
      <c r="Q9" s="86" t="s">
        <v>252</v>
      </c>
      <c r="R9" s="33">
        <f ca="1">IF(Q9="Otro",$B$1,VLOOKUP(Q9, INDIRECT(B9),2,FALSE))</f>
        <v>0</v>
      </c>
      <c r="S9" s="83">
        <v>0.4</v>
      </c>
      <c r="T9" s="33">
        <f t="shared" ca="1" si="14"/>
        <v>0</v>
      </c>
      <c r="U9" s="83">
        <v>0.4</v>
      </c>
      <c r="V9" s="61" t="str">
        <f>IF(S9+U9&gt;100%,"Error, suma &gt; 100%"," ")</f>
        <v xml:space="preserve"> </v>
      </c>
      <c r="W9" s="88" t="s">
        <v>271</v>
      </c>
      <c r="X9" s="61"/>
      <c r="Z9" s="92">
        <v>1</v>
      </c>
      <c r="AB9" s="7">
        <f t="shared" ca="1" si="15"/>
        <v>0</v>
      </c>
      <c r="AC9" s="7">
        <f t="shared" ca="1" si="16"/>
        <v>0</v>
      </c>
      <c r="AD9" s="7">
        <f t="shared" ca="1" si="17"/>
        <v>0</v>
      </c>
      <c r="AE9" s="7">
        <f t="shared" si="18"/>
        <v>0</v>
      </c>
      <c r="AF9" s="7">
        <f t="shared" si="19"/>
        <v>0</v>
      </c>
      <c r="AG9" s="68">
        <f t="shared" ca="1" si="20"/>
        <v>0</v>
      </c>
      <c r="AH9" s="68">
        <f t="shared" ca="1" si="21"/>
        <v>0</v>
      </c>
      <c r="AJ9" s="124"/>
      <c r="AL9" s="51">
        <f t="shared" si="22"/>
        <v>0</v>
      </c>
      <c r="AM9" s="69">
        <f t="shared" ca="1" si="23"/>
        <v>0</v>
      </c>
      <c r="AN9" s="70">
        <f t="shared" ca="1" si="24"/>
        <v>0</v>
      </c>
      <c r="AO9" s="70">
        <f t="shared" ca="1" si="25"/>
        <v>0</v>
      </c>
    </row>
    <row r="10" spans="2:41" x14ac:dyDescent="0.35">
      <c r="B10" t="str">
        <f>CONCATENATE("CALCULO_EDIF!","C",C10,":","E",D10)</f>
        <v>CALCULO_EDIF!C5100:E5124</v>
      </c>
      <c r="C10">
        <f t="shared" si="28"/>
        <v>5100</v>
      </c>
      <c r="D10">
        <f t="shared" si="29"/>
        <v>5124</v>
      </c>
      <c r="E10" s="38">
        <v>205</v>
      </c>
      <c r="F10" t="str">
        <f t="shared" si="30"/>
        <v>CALCULO_EDIF!C5100:C5124</v>
      </c>
      <c r="H10" s="3"/>
      <c r="I10" s="2" t="s">
        <v>94</v>
      </c>
      <c r="J10" s="96" t="s">
        <v>389</v>
      </c>
      <c r="K10" s="2"/>
      <c r="L10" s="75"/>
      <c r="M10" s="4"/>
      <c r="N10" s="75">
        <v>0</v>
      </c>
      <c r="O10" s="93">
        <v>1000</v>
      </c>
      <c r="P10" s="52">
        <f>IF(AND(ISBLANK(L10)*ISBLANK(N10)),"-",IF(AND(NOT(ISBLANK(L10))*NOT(ISBLANK(N10))),"Error",IF(ISBLANK(L10),N10,L10*O10)))</f>
        <v>0</v>
      </c>
      <c r="Q10" s="86" t="s">
        <v>252</v>
      </c>
      <c r="R10" s="33">
        <f ca="1">IF(Q10="Otro",$B$1,VLOOKUP(Q10, INDIRECT(B10),2,FALSE))</f>
        <v>0</v>
      </c>
      <c r="S10" s="83">
        <v>0.4</v>
      </c>
      <c r="T10" s="33">
        <f t="shared" ca="1" si="14"/>
        <v>0</v>
      </c>
      <c r="U10" s="83">
        <v>0.4</v>
      </c>
      <c r="V10" s="61" t="str">
        <f>IF(S10+U10&gt;100%,"Error, suma &gt; 100%"," ")</f>
        <v xml:space="preserve"> </v>
      </c>
      <c r="W10" s="88" t="s">
        <v>271</v>
      </c>
      <c r="X10" s="61"/>
      <c r="Z10" s="92">
        <v>1</v>
      </c>
      <c r="AB10" s="7">
        <f t="shared" ca="1" si="15"/>
        <v>0</v>
      </c>
      <c r="AC10" s="7">
        <f t="shared" ca="1" si="16"/>
        <v>0</v>
      </c>
      <c r="AD10" s="7">
        <f t="shared" ca="1" si="17"/>
        <v>0</v>
      </c>
      <c r="AE10" s="7">
        <f t="shared" si="18"/>
        <v>0</v>
      </c>
      <c r="AF10" s="7">
        <f t="shared" si="19"/>
        <v>0</v>
      </c>
      <c r="AG10" s="68">
        <f t="shared" ca="1" si="20"/>
        <v>0</v>
      </c>
      <c r="AH10" s="68">
        <f t="shared" ca="1" si="21"/>
        <v>0</v>
      </c>
      <c r="AJ10" s="124"/>
      <c r="AL10" s="51">
        <f t="shared" si="22"/>
        <v>0</v>
      </c>
      <c r="AM10" s="69">
        <f t="shared" ca="1" si="23"/>
        <v>0</v>
      </c>
      <c r="AN10" s="70">
        <f t="shared" ca="1" si="24"/>
        <v>0</v>
      </c>
      <c r="AO10" s="70">
        <f t="shared" ca="1" si="25"/>
        <v>0</v>
      </c>
    </row>
    <row r="11" spans="2:41" x14ac:dyDescent="0.35">
      <c r="B11" t="str">
        <f>CONCATENATE("CALCULO_EDIF!","C",C11,":","E",D11)</f>
        <v>CALCULO_EDIF!C5125:E5149</v>
      </c>
      <c r="C11">
        <f t="shared" si="13"/>
        <v>5125</v>
      </c>
      <c r="D11">
        <f t="shared" si="26"/>
        <v>5149</v>
      </c>
      <c r="E11" s="38">
        <v>206</v>
      </c>
      <c r="F11" t="str">
        <f t="shared" si="27"/>
        <v>CALCULO_EDIF!C5125:C5149</v>
      </c>
      <c r="H11" s="3"/>
      <c r="I11" s="2" t="s">
        <v>27</v>
      </c>
      <c r="J11" s="96" t="s">
        <v>389</v>
      </c>
      <c r="K11" s="2"/>
      <c r="L11" s="75"/>
      <c r="M11" s="4"/>
      <c r="N11" s="75">
        <v>0</v>
      </c>
      <c r="O11" s="93">
        <v>1000</v>
      </c>
      <c r="P11" s="52">
        <f>IF(AND(ISBLANK(L11)*ISBLANK(N11)),"-",IF(AND(NOT(ISBLANK(L11))*NOT(ISBLANK(N11))),"Error",IF(ISBLANK(L11),N11,L11*O11)))</f>
        <v>0</v>
      </c>
      <c r="Q11" s="86" t="s">
        <v>252</v>
      </c>
      <c r="R11" s="33">
        <f ca="1">IF(Q11="Otro",$B$1,VLOOKUP(Q11, INDIRECT(B11),2,FALSE))</f>
        <v>0</v>
      </c>
      <c r="S11" s="83">
        <v>0.4</v>
      </c>
      <c r="T11" s="33">
        <f t="shared" ca="1" si="14"/>
        <v>0</v>
      </c>
      <c r="U11" s="83">
        <v>0.4</v>
      </c>
      <c r="V11" s="61" t="str">
        <f>IF(S11+U11&gt;100%,"Error, suma &gt; 100%"," ")</f>
        <v xml:space="preserve"> </v>
      </c>
      <c r="W11" s="88" t="s">
        <v>271</v>
      </c>
      <c r="X11" s="61"/>
      <c r="Z11" s="92">
        <v>1</v>
      </c>
      <c r="AB11" s="7">
        <f t="shared" ca="1" si="15"/>
        <v>0</v>
      </c>
      <c r="AC11" s="7">
        <f t="shared" ca="1" si="16"/>
        <v>0</v>
      </c>
      <c r="AD11" s="7">
        <f t="shared" ca="1" si="17"/>
        <v>0</v>
      </c>
      <c r="AE11" s="7">
        <f t="shared" si="18"/>
        <v>0</v>
      </c>
      <c r="AF11" s="7">
        <f t="shared" si="19"/>
        <v>0</v>
      </c>
      <c r="AG11" s="68">
        <f t="shared" ca="1" si="20"/>
        <v>0</v>
      </c>
      <c r="AH11" s="68">
        <f t="shared" ca="1" si="21"/>
        <v>0</v>
      </c>
      <c r="AJ11" s="124"/>
      <c r="AL11" s="51">
        <f t="shared" si="22"/>
        <v>0</v>
      </c>
      <c r="AM11" s="69">
        <f t="shared" ca="1" si="23"/>
        <v>0</v>
      </c>
      <c r="AN11" s="70">
        <f t="shared" ca="1" si="24"/>
        <v>0</v>
      </c>
      <c r="AO11" s="70">
        <f t="shared" ca="1" si="25"/>
        <v>0</v>
      </c>
    </row>
    <row r="12" spans="2:41" s="23" customFormat="1" ht="5.25" customHeight="1" x14ac:dyDescent="0.35">
      <c r="B12"/>
      <c r="C12"/>
      <c r="D12"/>
      <c r="E12" s="39"/>
      <c r="F12"/>
      <c r="G12"/>
      <c r="L12" s="76"/>
      <c r="N12" s="76"/>
      <c r="O12" s="80"/>
      <c r="P12" s="45"/>
      <c r="Q12" s="76"/>
      <c r="R12" s="34"/>
      <c r="S12" s="85"/>
      <c r="T12" s="35"/>
      <c r="U12" s="85"/>
      <c r="V12" s="35"/>
      <c r="W12" s="85"/>
      <c r="X12" s="35"/>
      <c r="Y12" s="35"/>
      <c r="Z12" s="8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</row>
    <row r="13" spans="2:41" x14ac:dyDescent="0.35">
      <c r="B13" t="str">
        <f t="shared" ref="B13:B15" si="31">CONCATENATE("CALCULO_EDIF!","C",C13,":","E",D13)</f>
        <v>CALCULO_EDIF!C5150:E5174</v>
      </c>
      <c r="C13">
        <f t="shared" ref="C13:C15" si="32">IF(E13=1,1,(E13-1)*25)</f>
        <v>5150</v>
      </c>
      <c r="D13">
        <f t="shared" ref="D13:D15" si="33">IF(E13=1,24,C13+24)</f>
        <v>5174</v>
      </c>
      <c r="E13" s="38">
        <v>207</v>
      </c>
      <c r="F13" t="str">
        <f t="shared" si="27"/>
        <v>CALCULO_EDIF!C5150:C5174</v>
      </c>
      <c r="H13" s="3" t="s">
        <v>96</v>
      </c>
      <c r="I13" s="2" t="s">
        <v>108</v>
      </c>
      <c r="J13" s="96" t="s">
        <v>389</v>
      </c>
      <c r="K13" s="2"/>
      <c r="L13" s="75"/>
      <c r="M13" s="4"/>
      <c r="N13" s="75">
        <v>0</v>
      </c>
      <c r="O13" s="93">
        <v>1000</v>
      </c>
      <c r="P13" s="52">
        <f t="shared" ref="P13:P15" si="34">IF(AND(ISBLANK(L13)*ISBLANK(N13)),"-",IF(AND(NOT(ISBLANK(L13))*NOT(ISBLANK(N13))),"Error",IF(ISBLANK(L13),N13,L13*O13)))</f>
        <v>0</v>
      </c>
      <c r="Q13" s="86" t="s">
        <v>252</v>
      </c>
      <c r="R13" s="33">
        <f t="shared" ref="R13:R15" ca="1" si="35">IF(Q13="Otro",$B$1,VLOOKUP(Q13, INDIRECT(B13),2,FALSE))</f>
        <v>0</v>
      </c>
      <c r="S13" s="83">
        <v>0.4</v>
      </c>
      <c r="T13" s="33">
        <f t="shared" ca="1" si="14"/>
        <v>0</v>
      </c>
      <c r="U13" s="83">
        <v>0.4</v>
      </c>
      <c r="V13" s="61" t="str">
        <f t="shared" ref="V13:V15" si="36">IF(S13+U13&gt;100%,"Error, suma &gt; 100%"," ")</f>
        <v xml:space="preserve"> </v>
      </c>
      <c r="W13" s="88" t="s">
        <v>271</v>
      </c>
      <c r="X13" s="61"/>
      <c r="Z13" s="92">
        <v>1</v>
      </c>
      <c r="AB13" s="7">
        <f t="shared" ca="1" si="15"/>
        <v>0</v>
      </c>
      <c r="AC13" s="7">
        <f t="shared" ca="1" si="16"/>
        <v>0</v>
      </c>
      <c r="AD13" s="7">
        <f t="shared" ca="1" si="17"/>
        <v>0</v>
      </c>
      <c r="AE13" s="7">
        <f t="shared" si="18"/>
        <v>0</v>
      </c>
      <c r="AF13" s="7">
        <f t="shared" si="19"/>
        <v>0</v>
      </c>
      <c r="AG13" s="68">
        <f t="shared" ca="1" si="20"/>
        <v>0</v>
      </c>
      <c r="AH13" s="68">
        <f t="shared" ca="1" si="21"/>
        <v>0</v>
      </c>
      <c r="AJ13" s="124">
        <f ca="1">IF(SUM(AH13:AH15)=0,0%,SUM(AG13:AG15)/SUM(AH13:AH15))</f>
        <v>0</v>
      </c>
      <c r="AL13" s="51">
        <f t="shared" si="22"/>
        <v>0</v>
      </c>
      <c r="AM13" s="69">
        <f t="shared" ca="1" si="23"/>
        <v>0</v>
      </c>
      <c r="AN13" s="70">
        <f t="shared" ca="1" si="24"/>
        <v>0</v>
      </c>
      <c r="AO13" s="70">
        <f t="shared" ca="1" si="25"/>
        <v>0</v>
      </c>
    </row>
    <row r="14" spans="2:41" x14ac:dyDescent="0.35">
      <c r="B14" t="str">
        <f t="shared" si="31"/>
        <v>CALCULO_EDIF!C5175:E5199</v>
      </c>
      <c r="C14">
        <f t="shared" ref="C14" si="37">IF(E14=1,1,(E14-1)*25)</f>
        <v>5175</v>
      </c>
      <c r="D14">
        <f t="shared" ref="D14" si="38">IF(E14=1,24,C14+24)</f>
        <v>5199</v>
      </c>
      <c r="E14" s="38">
        <v>208</v>
      </c>
      <c r="F14" t="str">
        <f t="shared" ref="F14" si="39">CONCATENATE("CALCULO_EDIF!","C",C14,":","C",D14)</f>
        <v>CALCULO_EDIF!C5175:C5199</v>
      </c>
      <c r="H14" s="2"/>
      <c r="I14" s="2" t="s">
        <v>109</v>
      </c>
      <c r="J14" s="96" t="s">
        <v>389</v>
      </c>
      <c r="K14" s="2"/>
      <c r="L14" s="75"/>
      <c r="M14" s="4"/>
      <c r="N14" s="75">
        <v>0</v>
      </c>
      <c r="O14" s="93">
        <v>1000</v>
      </c>
      <c r="P14" s="52">
        <f t="shared" si="34"/>
        <v>0</v>
      </c>
      <c r="Q14" s="86" t="s">
        <v>252</v>
      </c>
      <c r="R14" s="33">
        <f t="shared" ca="1" si="35"/>
        <v>0</v>
      </c>
      <c r="S14" s="83">
        <v>0.4</v>
      </c>
      <c r="T14" s="33">
        <f t="shared" ca="1" si="14"/>
        <v>0</v>
      </c>
      <c r="U14" s="83">
        <v>0.4</v>
      </c>
      <c r="V14" s="61" t="str">
        <f t="shared" si="36"/>
        <v xml:space="preserve"> </v>
      </c>
      <c r="W14" s="88" t="s">
        <v>271</v>
      </c>
      <c r="X14" s="61"/>
      <c r="Z14" s="92">
        <v>1</v>
      </c>
      <c r="AB14" s="7">
        <f t="shared" ca="1" si="15"/>
        <v>0</v>
      </c>
      <c r="AC14" s="7">
        <f t="shared" ca="1" si="16"/>
        <v>0</v>
      </c>
      <c r="AD14" s="7">
        <f t="shared" ca="1" si="17"/>
        <v>0</v>
      </c>
      <c r="AE14" s="7">
        <f t="shared" si="18"/>
        <v>0</v>
      </c>
      <c r="AF14" s="7">
        <f t="shared" si="19"/>
        <v>0</v>
      </c>
      <c r="AG14" s="68">
        <f t="shared" ca="1" si="20"/>
        <v>0</v>
      </c>
      <c r="AH14" s="68">
        <f t="shared" ca="1" si="21"/>
        <v>0</v>
      </c>
      <c r="AJ14" s="124"/>
      <c r="AL14" s="51">
        <f t="shared" si="22"/>
        <v>0</v>
      </c>
      <c r="AM14" s="69">
        <f t="shared" ca="1" si="23"/>
        <v>0</v>
      </c>
      <c r="AN14" s="70">
        <f t="shared" ca="1" si="24"/>
        <v>0</v>
      </c>
      <c r="AO14" s="70">
        <f t="shared" ca="1" si="25"/>
        <v>0</v>
      </c>
    </row>
    <row r="15" spans="2:41" x14ac:dyDescent="0.35">
      <c r="B15" t="str">
        <f t="shared" si="31"/>
        <v>CALCULO_EDIF!C5200:E5224</v>
      </c>
      <c r="C15">
        <f t="shared" si="32"/>
        <v>5200</v>
      </c>
      <c r="D15">
        <f t="shared" si="33"/>
        <v>5224</v>
      </c>
      <c r="E15" s="38">
        <v>209</v>
      </c>
      <c r="F15" t="str">
        <f t="shared" si="27"/>
        <v>CALCULO_EDIF!C5200:C5224</v>
      </c>
      <c r="H15" s="2"/>
      <c r="I15" s="2" t="s">
        <v>27</v>
      </c>
      <c r="J15" s="96" t="s">
        <v>389</v>
      </c>
      <c r="K15" s="2"/>
      <c r="L15" s="75"/>
      <c r="M15" s="4"/>
      <c r="N15" s="75">
        <v>0</v>
      </c>
      <c r="O15" s="93">
        <v>1000</v>
      </c>
      <c r="P15" s="52">
        <f t="shared" si="34"/>
        <v>0</v>
      </c>
      <c r="Q15" s="86" t="s">
        <v>252</v>
      </c>
      <c r="R15" s="33">
        <f t="shared" ca="1" si="35"/>
        <v>0</v>
      </c>
      <c r="S15" s="83">
        <v>0.4</v>
      </c>
      <c r="T15" s="33">
        <f t="shared" ca="1" si="14"/>
        <v>0</v>
      </c>
      <c r="U15" s="83">
        <v>0.4</v>
      </c>
      <c r="V15" s="61" t="str">
        <f t="shared" si="36"/>
        <v xml:space="preserve"> </v>
      </c>
      <c r="W15" s="88" t="s">
        <v>271</v>
      </c>
      <c r="X15" s="61"/>
      <c r="Z15" s="92">
        <v>1</v>
      </c>
      <c r="AB15" s="7">
        <f t="shared" ca="1" si="15"/>
        <v>0</v>
      </c>
      <c r="AC15" s="7">
        <f t="shared" ca="1" si="16"/>
        <v>0</v>
      </c>
      <c r="AD15" s="7">
        <f t="shared" ca="1" si="17"/>
        <v>0</v>
      </c>
      <c r="AE15" s="7">
        <f t="shared" si="18"/>
        <v>0</v>
      </c>
      <c r="AF15" s="7">
        <f t="shared" si="19"/>
        <v>0</v>
      </c>
      <c r="AG15" s="68">
        <f t="shared" ca="1" si="20"/>
        <v>0</v>
      </c>
      <c r="AH15" s="68">
        <f t="shared" ca="1" si="21"/>
        <v>0</v>
      </c>
      <c r="AJ15" s="124"/>
      <c r="AL15" s="51">
        <f t="shared" si="22"/>
        <v>0</v>
      </c>
      <c r="AM15" s="69">
        <f t="shared" ca="1" si="23"/>
        <v>0</v>
      </c>
      <c r="AN15" s="70">
        <f t="shared" ca="1" si="24"/>
        <v>0</v>
      </c>
      <c r="AO15" s="70">
        <f t="shared" ca="1" si="25"/>
        <v>0</v>
      </c>
    </row>
    <row r="16" spans="2:41" s="23" customFormat="1" ht="5.25" customHeight="1" x14ac:dyDescent="0.35">
      <c r="B16"/>
      <c r="C16"/>
      <c r="D16"/>
      <c r="E16" s="39"/>
      <c r="F16"/>
      <c r="G16"/>
      <c r="L16" s="76"/>
      <c r="N16" s="76"/>
      <c r="O16" s="80"/>
      <c r="P16" s="45"/>
      <c r="Q16" s="76"/>
      <c r="R16" s="34"/>
      <c r="S16" s="85"/>
      <c r="T16" s="35"/>
      <c r="U16" s="85"/>
      <c r="V16" s="35"/>
      <c r="W16" s="85"/>
      <c r="X16" s="35"/>
      <c r="Y16" s="35"/>
      <c r="Z16" s="8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</row>
    <row r="17" spans="2:42" x14ac:dyDescent="0.35">
      <c r="B17" t="str">
        <f t="shared" ref="B17:B22" si="40">CONCATENATE("CALCULO_EDIF!","C",C17,":","E",D17)</f>
        <v>CALCULO_EDIF!C5225:E5249</v>
      </c>
      <c r="C17">
        <f t="shared" ref="C17:C21" si="41">IF(E17=1,1,(E17-1)*25)</f>
        <v>5225</v>
      </c>
      <c r="D17">
        <f t="shared" ref="D17:D21" si="42">IF(E17=1,24,C17+24)</f>
        <v>5249</v>
      </c>
      <c r="E17" s="38">
        <v>210</v>
      </c>
      <c r="F17" t="str">
        <f t="shared" si="27"/>
        <v>CALCULO_EDIF!C5225:C5249</v>
      </c>
      <c r="H17" s="3" t="s">
        <v>97</v>
      </c>
      <c r="I17" s="2" t="s">
        <v>339</v>
      </c>
      <c r="J17" s="96" t="s">
        <v>389</v>
      </c>
      <c r="K17" s="2"/>
      <c r="L17" s="75"/>
      <c r="M17" s="4"/>
      <c r="N17" s="75">
        <v>0</v>
      </c>
      <c r="O17" s="93">
        <v>1000</v>
      </c>
      <c r="P17" s="52">
        <f t="shared" ref="P17:P22" si="43">IF(AND(ISBLANK(L17)*ISBLANK(N17)),"-",IF(AND(NOT(ISBLANK(L17))*NOT(ISBLANK(N17))),"Error",IF(ISBLANK(L17),N17,L17*O17)))</f>
        <v>0</v>
      </c>
      <c r="Q17" s="86" t="s">
        <v>252</v>
      </c>
      <c r="R17" s="33">
        <f t="shared" ref="R17:R22" ca="1" si="44">IF(Q17="Otro",$B$1,VLOOKUP(Q17, INDIRECT(B17),2,FALSE))</f>
        <v>0</v>
      </c>
      <c r="S17" s="83">
        <v>0.4</v>
      </c>
      <c r="T17" s="33">
        <f t="shared" ca="1" si="14"/>
        <v>0</v>
      </c>
      <c r="U17" s="83">
        <v>0.4</v>
      </c>
      <c r="V17" s="61" t="str">
        <f t="shared" ref="V17:V22" si="45">IF(S17+U17&gt;100%,"Error, suma &gt; 100%"," ")</f>
        <v xml:space="preserve"> </v>
      </c>
      <c r="W17" s="88" t="s">
        <v>271</v>
      </c>
      <c r="X17" s="61"/>
      <c r="Z17" s="92">
        <v>0.2</v>
      </c>
      <c r="AB17" s="7">
        <f t="shared" ca="1" si="15"/>
        <v>0</v>
      </c>
      <c r="AC17" s="7">
        <f t="shared" ca="1" si="16"/>
        <v>0</v>
      </c>
      <c r="AD17" s="7">
        <f t="shared" ca="1" si="17"/>
        <v>0</v>
      </c>
      <c r="AE17" s="7">
        <f t="shared" si="18"/>
        <v>0</v>
      </c>
      <c r="AF17" s="7">
        <f t="shared" si="19"/>
        <v>0</v>
      </c>
      <c r="AG17" s="68">
        <f t="shared" ca="1" si="20"/>
        <v>0</v>
      </c>
      <c r="AH17" s="68">
        <f t="shared" ca="1" si="21"/>
        <v>0</v>
      </c>
      <c r="AJ17" s="124">
        <f ca="1">IF(SUM(AH17:AH22)=0,0%,SUM(AG17:AG22)/SUM(AH17:AH22))</f>
        <v>0</v>
      </c>
      <c r="AL17" s="51">
        <f t="shared" si="22"/>
        <v>0</v>
      </c>
      <c r="AM17" s="69">
        <f t="shared" ca="1" si="23"/>
        <v>0</v>
      </c>
      <c r="AN17" s="70">
        <f t="shared" ca="1" si="24"/>
        <v>0</v>
      </c>
      <c r="AO17" s="70">
        <f t="shared" ca="1" si="25"/>
        <v>0</v>
      </c>
    </row>
    <row r="18" spans="2:42" x14ac:dyDescent="0.35">
      <c r="B18" t="str">
        <f t="shared" si="40"/>
        <v>CALCULO_EDIF!C5250:E5274</v>
      </c>
      <c r="C18">
        <f t="shared" si="41"/>
        <v>5250</v>
      </c>
      <c r="D18">
        <f t="shared" si="42"/>
        <v>5274</v>
      </c>
      <c r="E18" s="38">
        <v>211</v>
      </c>
      <c r="F18" t="str">
        <f t="shared" si="27"/>
        <v>CALCULO_EDIF!C5250:C5274</v>
      </c>
      <c r="H18" s="3"/>
      <c r="I18" s="2" t="s">
        <v>340</v>
      </c>
      <c r="J18" s="96" t="s">
        <v>389</v>
      </c>
      <c r="K18" s="2"/>
      <c r="L18" s="75"/>
      <c r="M18" s="4"/>
      <c r="N18" s="75">
        <v>0</v>
      </c>
      <c r="O18" s="93">
        <v>1000</v>
      </c>
      <c r="P18" s="52">
        <f t="shared" si="43"/>
        <v>0</v>
      </c>
      <c r="Q18" s="86" t="s">
        <v>252</v>
      </c>
      <c r="R18" s="33">
        <f t="shared" ca="1" si="44"/>
        <v>0</v>
      </c>
      <c r="S18" s="83">
        <v>0.4</v>
      </c>
      <c r="T18" s="33">
        <f t="shared" ca="1" si="14"/>
        <v>0</v>
      </c>
      <c r="U18" s="83">
        <v>0.4</v>
      </c>
      <c r="V18" s="61" t="str">
        <f t="shared" si="45"/>
        <v xml:space="preserve"> </v>
      </c>
      <c r="W18" s="88" t="s">
        <v>271</v>
      </c>
      <c r="X18" s="61"/>
      <c r="Z18" s="92">
        <v>1</v>
      </c>
      <c r="AB18" s="7">
        <f t="shared" ca="1" si="15"/>
        <v>0</v>
      </c>
      <c r="AC18" s="7">
        <f t="shared" ca="1" si="16"/>
        <v>0</v>
      </c>
      <c r="AD18" s="7">
        <f t="shared" ca="1" si="17"/>
        <v>0</v>
      </c>
      <c r="AE18" s="7">
        <f t="shared" si="18"/>
        <v>0</v>
      </c>
      <c r="AF18" s="7">
        <f t="shared" si="19"/>
        <v>0</v>
      </c>
      <c r="AG18" s="68">
        <f t="shared" ca="1" si="20"/>
        <v>0</v>
      </c>
      <c r="AH18" s="68">
        <f t="shared" ca="1" si="21"/>
        <v>0</v>
      </c>
      <c r="AJ18" s="124"/>
      <c r="AL18" s="51">
        <f t="shared" si="22"/>
        <v>0</v>
      </c>
      <c r="AM18" s="69">
        <f t="shared" ca="1" si="23"/>
        <v>0</v>
      </c>
      <c r="AN18" s="70">
        <f t="shared" ca="1" si="24"/>
        <v>0</v>
      </c>
      <c r="AO18" s="70">
        <f t="shared" ca="1" si="25"/>
        <v>0</v>
      </c>
    </row>
    <row r="19" spans="2:42" x14ac:dyDescent="0.35">
      <c r="B19" t="str">
        <f t="shared" si="40"/>
        <v>CALCULO_EDIF!C5275:E5299</v>
      </c>
      <c r="C19">
        <f t="shared" si="41"/>
        <v>5275</v>
      </c>
      <c r="D19">
        <f t="shared" si="42"/>
        <v>5299</v>
      </c>
      <c r="E19" s="38">
        <v>212</v>
      </c>
      <c r="F19" t="str">
        <f t="shared" si="27"/>
        <v>CALCULO_EDIF!C5275:C5299</v>
      </c>
      <c r="H19" s="3"/>
      <c r="I19" s="2" t="s">
        <v>100</v>
      </c>
      <c r="J19" s="96" t="s">
        <v>389</v>
      </c>
      <c r="K19" s="2"/>
      <c r="L19" s="75"/>
      <c r="M19" s="4"/>
      <c r="N19" s="75">
        <v>0</v>
      </c>
      <c r="O19" s="93">
        <v>1000</v>
      </c>
      <c r="P19" s="52">
        <f t="shared" si="43"/>
        <v>0</v>
      </c>
      <c r="Q19" s="86" t="s">
        <v>252</v>
      </c>
      <c r="R19" s="33">
        <f t="shared" ca="1" si="44"/>
        <v>0</v>
      </c>
      <c r="S19" s="83">
        <v>0.4</v>
      </c>
      <c r="T19" s="33">
        <f t="shared" ca="1" si="14"/>
        <v>0</v>
      </c>
      <c r="U19" s="83">
        <v>0.4</v>
      </c>
      <c r="V19" s="61" t="str">
        <f t="shared" si="45"/>
        <v xml:space="preserve"> </v>
      </c>
      <c r="W19" s="88" t="s">
        <v>271</v>
      </c>
      <c r="X19" s="61"/>
      <c r="Z19" s="92">
        <v>1</v>
      </c>
      <c r="AB19" s="7">
        <f t="shared" ca="1" si="15"/>
        <v>0</v>
      </c>
      <c r="AC19" s="7">
        <f t="shared" ca="1" si="16"/>
        <v>0</v>
      </c>
      <c r="AD19" s="7">
        <f t="shared" ca="1" si="17"/>
        <v>0</v>
      </c>
      <c r="AE19" s="7">
        <f t="shared" si="18"/>
        <v>0</v>
      </c>
      <c r="AF19" s="7">
        <f t="shared" si="19"/>
        <v>0</v>
      </c>
      <c r="AG19" s="68">
        <f t="shared" ca="1" si="20"/>
        <v>0</v>
      </c>
      <c r="AH19" s="68">
        <f t="shared" ca="1" si="21"/>
        <v>0</v>
      </c>
      <c r="AJ19" s="124"/>
      <c r="AL19" s="51">
        <f t="shared" si="22"/>
        <v>0</v>
      </c>
      <c r="AM19" s="69">
        <f t="shared" ca="1" si="23"/>
        <v>0</v>
      </c>
      <c r="AN19" s="70">
        <f t="shared" ca="1" si="24"/>
        <v>0</v>
      </c>
      <c r="AO19" s="70">
        <f t="shared" ca="1" si="25"/>
        <v>0</v>
      </c>
    </row>
    <row r="20" spans="2:42" x14ac:dyDescent="0.35">
      <c r="B20" t="str">
        <f t="shared" si="40"/>
        <v>CALCULO_EDIF!C5300:E5324</v>
      </c>
      <c r="C20">
        <f t="shared" ref="C20" si="46">IF(E20=1,1,(E20-1)*25)</f>
        <v>5300</v>
      </c>
      <c r="D20">
        <f t="shared" ref="D20" si="47">IF(E20=1,24,C20+24)</f>
        <v>5324</v>
      </c>
      <c r="E20" s="38">
        <v>213</v>
      </c>
      <c r="F20" t="str">
        <f t="shared" si="27"/>
        <v>CALCULO_EDIF!C5300:C5324</v>
      </c>
      <c r="H20" s="2"/>
      <c r="I20" s="2" t="s">
        <v>101</v>
      </c>
      <c r="J20" s="96" t="s">
        <v>389</v>
      </c>
      <c r="K20" s="2"/>
      <c r="L20" s="75"/>
      <c r="M20" s="4"/>
      <c r="N20" s="75">
        <v>0</v>
      </c>
      <c r="O20" s="93">
        <v>1000</v>
      </c>
      <c r="P20" s="52">
        <f t="shared" si="43"/>
        <v>0</v>
      </c>
      <c r="Q20" s="86" t="s">
        <v>252</v>
      </c>
      <c r="R20" s="33">
        <f t="shared" ca="1" si="44"/>
        <v>0</v>
      </c>
      <c r="S20" s="83">
        <v>0.4</v>
      </c>
      <c r="T20" s="33">
        <f t="shared" ref="T20" ca="1" si="48">IF(Q20="Otro",$B$1,VLOOKUP(Q20, INDIRECT(B20),3,FALSE))</f>
        <v>0</v>
      </c>
      <c r="U20" s="83">
        <v>0.4</v>
      </c>
      <c r="V20" s="61" t="str">
        <f t="shared" si="45"/>
        <v xml:space="preserve"> </v>
      </c>
      <c r="W20" s="88" t="s">
        <v>271</v>
      </c>
      <c r="X20" s="61"/>
      <c r="Z20" s="92">
        <v>1</v>
      </c>
      <c r="AB20" s="7">
        <f t="shared" ref="AB20" ca="1" si="49">IF(R20="Valor:",P20*S20,P20*R20)</f>
        <v>0</v>
      </c>
      <c r="AC20" s="7">
        <f t="shared" ref="AC20" ca="1" si="50">IF(T20="Valor:",P20*U20,P20*T20)</f>
        <v>0</v>
      </c>
      <c r="AD20" s="7">
        <f t="shared" ref="AD20" ca="1" si="51">P20-AC20</f>
        <v>0</v>
      </c>
      <c r="AE20" s="7">
        <f t="shared" ref="AE20" si="52">P20*Z20</f>
        <v>0</v>
      </c>
      <c r="AF20" s="7">
        <f t="shared" ref="AF20" si="53">P20-AE20</f>
        <v>0</v>
      </c>
      <c r="AG20" s="68">
        <f t="shared" ref="AG20" ca="1" si="54">IF(AB20=AE20,AE20,IF(AB20&gt;AE20,AE20,AB20))</f>
        <v>0</v>
      </c>
      <c r="AH20" s="68">
        <f t="shared" ref="AH20" ca="1" si="55">IF(Z20=0,AE20,IF(AB20=AE20,AE20,IF(AB20&gt;AE20,AE20,IF((AB20/AE20+AN20/AE20)&gt;1,AB20,AO20))))</f>
        <v>0</v>
      </c>
      <c r="AJ20" s="124"/>
      <c r="AL20" s="51">
        <f t="shared" ref="AL20" si="56">AE20</f>
        <v>0</v>
      </c>
      <c r="AM20" s="69">
        <f t="shared" ref="AM20" ca="1" si="57">IF(T20="Valor:",U20*Z20,T20*Z20)</f>
        <v>0</v>
      </c>
      <c r="AN20" s="70">
        <f t="shared" ref="AN20" ca="1" si="58">P20*AM20</f>
        <v>0</v>
      </c>
      <c r="AO20" s="70">
        <f t="shared" ref="AO20" ca="1" si="59">AL20-AN20</f>
        <v>0</v>
      </c>
    </row>
    <row r="21" spans="2:42" x14ac:dyDescent="0.35">
      <c r="B21" t="str">
        <f t="shared" si="40"/>
        <v>CALCULO_EDIF!C5325:E5349</v>
      </c>
      <c r="C21">
        <f t="shared" si="41"/>
        <v>5325</v>
      </c>
      <c r="D21">
        <f t="shared" si="42"/>
        <v>5349</v>
      </c>
      <c r="E21" s="38">
        <v>214</v>
      </c>
      <c r="F21" t="str">
        <f t="shared" ref="F21" si="60">CONCATENATE("CALCULO_EDIF!","C",C21,":","C",D21)</f>
        <v>CALCULO_EDIF!C5325:C5349</v>
      </c>
      <c r="H21" s="2"/>
      <c r="I21" s="2" t="s">
        <v>102</v>
      </c>
      <c r="J21" s="96" t="s">
        <v>389</v>
      </c>
      <c r="K21" s="2"/>
      <c r="L21" s="75"/>
      <c r="M21" s="4"/>
      <c r="N21" s="75">
        <v>0</v>
      </c>
      <c r="O21" s="93">
        <v>1000</v>
      </c>
      <c r="P21" s="52">
        <f t="shared" si="43"/>
        <v>0</v>
      </c>
      <c r="Q21" s="86" t="s">
        <v>252</v>
      </c>
      <c r="R21" s="33">
        <f t="shared" ca="1" si="44"/>
        <v>0</v>
      </c>
      <c r="S21" s="83">
        <v>0.4</v>
      </c>
      <c r="T21" s="33">
        <f t="shared" ca="1" si="14"/>
        <v>0</v>
      </c>
      <c r="U21" s="83">
        <v>0.4</v>
      </c>
      <c r="V21" s="61" t="str">
        <f t="shared" si="45"/>
        <v xml:space="preserve"> </v>
      </c>
      <c r="W21" s="88" t="s">
        <v>271</v>
      </c>
      <c r="X21" s="61"/>
      <c r="Z21" s="92">
        <v>1</v>
      </c>
      <c r="AB21" s="7">
        <f t="shared" ca="1" si="15"/>
        <v>0</v>
      </c>
      <c r="AC21" s="7">
        <f t="shared" ca="1" si="16"/>
        <v>0</v>
      </c>
      <c r="AD21" s="7">
        <f t="shared" ca="1" si="17"/>
        <v>0</v>
      </c>
      <c r="AE21" s="7">
        <f t="shared" si="18"/>
        <v>0</v>
      </c>
      <c r="AF21" s="7">
        <f t="shared" si="19"/>
        <v>0</v>
      </c>
      <c r="AG21" s="68">
        <f t="shared" ca="1" si="20"/>
        <v>0</v>
      </c>
      <c r="AH21" s="68">
        <f t="shared" ca="1" si="21"/>
        <v>0</v>
      </c>
      <c r="AJ21" s="124"/>
      <c r="AL21" s="51">
        <f t="shared" si="22"/>
        <v>0</v>
      </c>
      <c r="AM21" s="69">
        <f t="shared" ca="1" si="23"/>
        <v>0</v>
      </c>
      <c r="AN21" s="70">
        <f t="shared" ca="1" si="24"/>
        <v>0</v>
      </c>
      <c r="AO21" s="70">
        <f t="shared" ca="1" si="25"/>
        <v>0</v>
      </c>
    </row>
    <row r="22" spans="2:42" x14ac:dyDescent="0.35">
      <c r="B22" t="str">
        <f t="shared" si="40"/>
        <v>CALCULO_EDIF!C5350:E5374</v>
      </c>
      <c r="C22">
        <f t="shared" ref="C22" si="61">IF(E22=1,1,(E22-1)*25)</f>
        <v>5350</v>
      </c>
      <c r="D22">
        <f t="shared" ref="D22" si="62">IF(E22=1,24,C22+24)</f>
        <v>5374</v>
      </c>
      <c r="E22" s="38">
        <v>215</v>
      </c>
      <c r="F22" t="str">
        <f t="shared" si="27"/>
        <v>CALCULO_EDIF!C5350:C5374</v>
      </c>
      <c r="H22" s="2"/>
      <c r="I22" s="2" t="s">
        <v>27</v>
      </c>
      <c r="J22" s="96" t="s">
        <v>389</v>
      </c>
      <c r="K22" s="2"/>
      <c r="L22" s="75"/>
      <c r="M22" s="4"/>
      <c r="N22" s="75">
        <v>0</v>
      </c>
      <c r="O22" s="93">
        <v>1000</v>
      </c>
      <c r="P22" s="52">
        <f t="shared" si="43"/>
        <v>0</v>
      </c>
      <c r="Q22" s="86" t="s">
        <v>252</v>
      </c>
      <c r="R22" s="33">
        <f t="shared" ca="1" si="44"/>
        <v>0</v>
      </c>
      <c r="S22" s="83">
        <v>0.4</v>
      </c>
      <c r="T22" s="33">
        <f t="shared" ca="1" si="14"/>
        <v>0</v>
      </c>
      <c r="U22" s="83">
        <v>0.4</v>
      </c>
      <c r="V22" s="61" t="str">
        <f t="shared" si="45"/>
        <v xml:space="preserve"> </v>
      </c>
      <c r="W22" s="88" t="s">
        <v>271</v>
      </c>
      <c r="X22" s="61"/>
      <c r="Z22" s="92">
        <v>1</v>
      </c>
      <c r="AB22" s="7">
        <f t="shared" ca="1" si="15"/>
        <v>0</v>
      </c>
      <c r="AC22" s="7">
        <f t="shared" ca="1" si="16"/>
        <v>0</v>
      </c>
      <c r="AD22" s="7">
        <f t="shared" ca="1" si="17"/>
        <v>0</v>
      </c>
      <c r="AE22" s="7">
        <f t="shared" si="18"/>
        <v>0</v>
      </c>
      <c r="AF22" s="7">
        <f t="shared" si="19"/>
        <v>0</v>
      </c>
      <c r="AG22" s="68">
        <f t="shared" ca="1" si="20"/>
        <v>0</v>
      </c>
      <c r="AH22" s="68">
        <f t="shared" ca="1" si="21"/>
        <v>0</v>
      </c>
      <c r="AJ22" s="124"/>
      <c r="AL22" s="51">
        <f t="shared" si="22"/>
        <v>0</v>
      </c>
      <c r="AM22" s="69">
        <f t="shared" ca="1" si="23"/>
        <v>0</v>
      </c>
      <c r="AN22" s="70">
        <f t="shared" ca="1" si="24"/>
        <v>0</v>
      </c>
      <c r="AO22" s="70">
        <f t="shared" ca="1" si="25"/>
        <v>0</v>
      </c>
    </row>
    <row r="23" spans="2:42" s="23" customFormat="1" ht="5.25" customHeight="1" x14ac:dyDescent="0.35">
      <c r="B23"/>
      <c r="C23"/>
      <c r="D23"/>
      <c r="E23"/>
      <c r="F23"/>
      <c r="G23"/>
      <c r="L23" s="76"/>
      <c r="N23" s="76"/>
      <c r="O23" s="80"/>
      <c r="P23" s="45"/>
      <c r="Q23" s="76"/>
      <c r="R23" s="34"/>
      <c r="S23" s="85"/>
      <c r="T23" s="35"/>
      <c r="U23" s="85"/>
      <c r="V23" s="35"/>
      <c r="W23" s="85"/>
      <c r="X23" s="35"/>
      <c r="Y23" s="35"/>
      <c r="Z23" s="8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2:42" x14ac:dyDescent="0.35">
      <c r="B24" t="str">
        <f>CONCATENATE("CALCULO_EDIF!","C",C24,":","E",D24)</f>
        <v>CALCULO_EDIF!C5375:E5399</v>
      </c>
      <c r="C24">
        <f t="shared" ref="C24" si="63">IF(E24=1,1,(E24-1)*25)</f>
        <v>5375</v>
      </c>
      <c r="D24">
        <f t="shared" ref="D24" si="64">IF(E24=1,24,C24+24)</f>
        <v>5399</v>
      </c>
      <c r="E24" s="38">
        <v>216</v>
      </c>
      <c r="F24" t="str">
        <f t="shared" ref="F24" si="65">CONCATENATE("CALCULO_EDIF!","C",C24,":","C",D24)</f>
        <v>CALCULO_EDIF!C5375:C5399</v>
      </c>
      <c r="H24" s="3" t="s">
        <v>341</v>
      </c>
      <c r="I24" s="2" t="s">
        <v>121</v>
      </c>
      <c r="J24" s="96" t="s">
        <v>389</v>
      </c>
      <c r="K24" s="2"/>
      <c r="L24" s="75"/>
      <c r="M24" s="4"/>
      <c r="N24" s="75">
        <v>0</v>
      </c>
      <c r="O24" s="93">
        <v>1000</v>
      </c>
      <c r="P24" s="52">
        <f>IF(AND(ISBLANK(L24)*ISBLANK(N24)),"-",IF(AND(NOT(ISBLANK(L24))*NOT(ISBLANK(N24))),"Error",IF(ISBLANK(L24),N24,L24*O24)))</f>
        <v>0</v>
      </c>
      <c r="Q24" s="86" t="s">
        <v>252</v>
      </c>
      <c r="R24" s="33">
        <f ca="1">IF(Q24="Otro",$B$1,VLOOKUP(Q24, INDIRECT(B24),2,FALSE))</f>
        <v>0</v>
      </c>
      <c r="S24" s="83">
        <v>0.4</v>
      </c>
      <c r="T24" s="33">
        <f t="shared" ca="1" si="14"/>
        <v>0</v>
      </c>
      <c r="U24" s="83">
        <v>0.4</v>
      </c>
      <c r="V24" s="61" t="str">
        <f>IF(S24+U24&gt;100%,"Error, suma &gt; 100%"," ")</f>
        <v xml:space="preserve"> </v>
      </c>
      <c r="W24" s="88" t="s">
        <v>271</v>
      </c>
      <c r="X24" s="61"/>
      <c r="Z24" s="92">
        <v>0</v>
      </c>
      <c r="AB24" s="7">
        <f t="shared" ca="1" si="15"/>
        <v>0</v>
      </c>
      <c r="AC24" s="7">
        <f t="shared" ca="1" si="16"/>
        <v>0</v>
      </c>
      <c r="AD24" s="7">
        <f t="shared" ca="1" si="17"/>
        <v>0</v>
      </c>
      <c r="AE24" s="7">
        <f t="shared" si="18"/>
        <v>0</v>
      </c>
      <c r="AF24" s="7">
        <f t="shared" si="19"/>
        <v>0</v>
      </c>
      <c r="AG24" s="68">
        <f t="shared" ca="1" si="20"/>
        <v>0</v>
      </c>
      <c r="AH24" s="68">
        <f t="shared" si="21"/>
        <v>0</v>
      </c>
      <c r="AJ24" s="124">
        <f ca="1">IF(SUM(AH24:AH25)=0,0%,SUM(AG24:AG25)/SUM(AH24:AH25))</f>
        <v>0</v>
      </c>
      <c r="AL24" s="51">
        <f t="shared" si="22"/>
        <v>0</v>
      </c>
      <c r="AM24" s="69">
        <f t="shared" ca="1" si="23"/>
        <v>0</v>
      </c>
      <c r="AN24" s="70">
        <f t="shared" ca="1" si="24"/>
        <v>0</v>
      </c>
      <c r="AO24" s="70">
        <f t="shared" ca="1" si="25"/>
        <v>0</v>
      </c>
    </row>
    <row r="25" spans="2:42" x14ac:dyDescent="0.35">
      <c r="B25" t="str">
        <f>CONCATENATE("CALCULO_EDIF!","C",C25,":","E",D25)</f>
        <v>CALCULO_EDIF!C5400:E5424</v>
      </c>
      <c r="C25">
        <f t="shared" ref="C25" si="66">IF(E25=1,1,(E25-1)*25)</f>
        <v>5400</v>
      </c>
      <c r="D25">
        <f t="shared" ref="D25" si="67">IF(E25=1,24,C25+24)</f>
        <v>5424</v>
      </c>
      <c r="E25" s="38">
        <v>217</v>
      </c>
      <c r="F25" t="str">
        <f t="shared" si="27"/>
        <v>CALCULO_EDIF!C5400:C5424</v>
      </c>
      <c r="H25" s="3"/>
      <c r="I25" s="2" t="s">
        <v>27</v>
      </c>
      <c r="J25" s="96" t="s">
        <v>389</v>
      </c>
      <c r="K25" s="2"/>
      <c r="L25" s="75"/>
      <c r="M25" s="4"/>
      <c r="N25" s="75">
        <v>0</v>
      </c>
      <c r="O25" s="93">
        <v>1000</v>
      </c>
      <c r="P25" s="52">
        <f>IF(AND(ISBLANK(L25)*ISBLANK(N25)),"-",IF(AND(NOT(ISBLANK(L25))*NOT(ISBLANK(N25))),"Error",IF(ISBLANK(L25),N25,L25*O25)))</f>
        <v>0</v>
      </c>
      <c r="Q25" s="86" t="s">
        <v>252</v>
      </c>
      <c r="R25" s="33">
        <f ca="1">IF(Q25="Otro",$B$1,VLOOKUP(Q25, INDIRECT(B25),2,FALSE))</f>
        <v>0</v>
      </c>
      <c r="S25" s="83">
        <v>0.4</v>
      </c>
      <c r="T25" s="33">
        <f t="shared" ca="1" si="14"/>
        <v>0</v>
      </c>
      <c r="U25" s="83">
        <v>0.4</v>
      </c>
      <c r="V25" s="61" t="str">
        <f>IF(S25+U25&gt;100%,"Error, suma &gt; 100%"," ")</f>
        <v xml:space="preserve"> </v>
      </c>
      <c r="W25" s="88" t="s">
        <v>271</v>
      </c>
      <c r="X25" s="61"/>
      <c r="Z25" s="92">
        <v>1</v>
      </c>
      <c r="AB25" s="7">
        <f t="shared" ca="1" si="15"/>
        <v>0</v>
      </c>
      <c r="AC25" s="7">
        <f t="shared" ca="1" si="16"/>
        <v>0</v>
      </c>
      <c r="AD25" s="7">
        <f t="shared" ca="1" si="17"/>
        <v>0</v>
      </c>
      <c r="AE25" s="7">
        <f t="shared" si="18"/>
        <v>0</v>
      </c>
      <c r="AF25" s="7">
        <f t="shared" si="19"/>
        <v>0</v>
      </c>
      <c r="AG25" s="68">
        <f t="shared" ca="1" si="20"/>
        <v>0</v>
      </c>
      <c r="AH25" s="68">
        <f t="shared" ca="1" si="21"/>
        <v>0</v>
      </c>
      <c r="AJ25" s="124"/>
      <c r="AL25" s="51">
        <f t="shared" si="22"/>
        <v>0</v>
      </c>
      <c r="AM25" s="69">
        <f t="shared" ca="1" si="23"/>
        <v>0</v>
      </c>
      <c r="AN25" s="70">
        <f t="shared" ca="1" si="24"/>
        <v>0</v>
      </c>
      <c r="AO25" s="70">
        <f t="shared" ca="1" si="25"/>
        <v>0</v>
      </c>
    </row>
    <row r="26" spans="2:42" ht="18.5" x14ac:dyDescent="0.45">
      <c r="E26" s="38"/>
      <c r="H26" s="23"/>
      <c r="I26" s="23"/>
      <c r="J26" s="23"/>
      <c r="K26" s="23"/>
      <c r="L26" s="23"/>
      <c r="M26" s="23"/>
      <c r="N26" s="23"/>
      <c r="O26" s="23"/>
      <c r="P26" s="23"/>
      <c r="Q26" s="24"/>
      <c r="R26" s="34"/>
      <c r="S26" s="34"/>
      <c r="T26" s="34"/>
      <c r="U26" s="34"/>
      <c r="V26" s="34"/>
      <c r="W26" s="34"/>
      <c r="X26" s="34"/>
      <c r="Z26" s="34"/>
      <c r="AB26" s="8">
        <f t="shared" ref="AB26" ca="1" si="68">SUM(AB3:AB25)</f>
        <v>0</v>
      </c>
      <c r="AC26" s="8">
        <f t="shared" ref="AC26" ca="1" si="69">SUM(AC3:AC25)</f>
        <v>0</v>
      </c>
      <c r="AD26" s="8">
        <f t="shared" ref="AD26" ca="1" si="70">SUM(AD3:AD25)</f>
        <v>0</v>
      </c>
      <c r="AE26" s="8">
        <f t="shared" ref="AE26" si="71">SUM(AE3:AE25)</f>
        <v>0</v>
      </c>
      <c r="AF26" s="8">
        <f t="shared" ref="AF26" si="72">SUM(AF3:AF25)</f>
        <v>0</v>
      </c>
      <c r="AG26" s="8">
        <f t="shared" ref="AG26" ca="1" si="73">SUM(AG3:AG25)</f>
        <v>0</v>
      </c>
      <c r="AH26" s="8">
        <f t="shared" ref="AH26" ca="1" si="74">SUM(AH3:AH25)</f>
        <v>0</v>
      </c>
      <c r="AJ26" s="18">
        <f ca="1">IF(AH26=0,0%,AG26/AH26)</f>
        <v>0</v>
      </c>
      <c r="AL26" s="51">
        <f t="shared" si="22"/>
        <v>0</v>
      </c>
      <c r="AM26" s="69">
        <f t="shared" si="23"/>
        <v>0</v>
      </c>
      <c r="AN26" s="70">
        <f t="shared" si="24"/>
        <v>0</v>
      </c>
      <c r="AO26" s="70">
        <f t="shared" si="25"/>
        <v>0</v>
      </c>
    </row>
    <row r="28" spans="2:42" ht="84.65" customHeight="1" x14ac:dyDescent="0.35">
      <c r="E28" s="38"/>
      <c r="H28" s="10" t="s">
        <v>145</v>
      </c>
      <c r="I28" s="9"/>
      <c r="J28" s="9"/>
      <c r="K28" s="9"/>
      <c r="L28" s="11" t="s">
        <v>1</v>
      </c>
      <c r="M28" s="41" t="s">
        <v>139</v>
      </c>
      <c r="N28" s="41" t="s">
        <v>140</v>
      </c>
      <c r="O28" s="11" t="s">
        <v>2</v>
      </c>
      <c r="P28" s="11" t="s">
        <v>3</v>
      </c>
      <c r="Q28" s="12"/>
      <c r="R28" s="123" t="s">
        <v>4</v>
      </c>
      <c r="S28" s="123"/>
      <c r="T28" s="123" t="s">
        <v>257</v>
      </c>
      <c r="U28" s="123"/>
      <c r="V28" s="9"/>
      <c r="W28" s="14" t="s">
        <v>269</v>
      </c>
      <c r="X28" s="9"/>
      <c r="Y28" s="13"/>
      <c r="Z28" s="14" t="s">
        <v>264</v>
      </c>
      <c r="AA28" s="13"/>
      <c r="AB28" s="14" t="s">
        <v>77</v>
      </c>
      <c r="AC28" s="14" t="s">
        <v>254</v>
      </c>
      <c r="AD28" s="14" t="s">
        <v>259</v>
      </c>
      <c r="AE28" s="14" t="s">
        <v>261</v>
      </c>
      <c r="AF28" s="14" t="s">
        <v>260</v>
      </c>
      <c r="AG28" s="14" t="s">
        <v>262</v>
      </c>
      <c r="AH28" s="14" t="s">
        <v>263</v>
      </c>
      <c r="AI28" s="25"/>
      <c r="AJ28" s="14" t="s">
        <v>258</v>
      </c>
      <c r="AK28" s="13"/>
      <c r="AL28" s="73" t="s">
        <v>272</v>
      </c>
      <c r="AM28" s="73" t="s">
        <v>273</v>
      </c>
      <c r="AN28" s="73" t="s">
        <v>265</v>
      </c>
      <c r="AO28" s="73" t="s">
        <v>266</v>
      </c>
    </row>
    <row r="29" spans="2:42" x14ac:dyDescent="0.35">
      <c r="B29" t="str">
        <f>CONCATENATE("CALCULO_EDIF!","C",C29,":","E",D29)</f>
        <v>CALCULO_EDIF!C5425:E5449</v>
      </c>
      <c r="C29">
        <f t="shared" ref="C29:C98" si="75">IF(E29=1,1,(E29-1)*25)</f>
        <v>5425</v>
      </c>
      <c r="D29">
        <f t="shared" si="26"/>
        <v>5449</v>
      </c>
      <c r="E29" s="38">
        <v>218</v>
      </c>
      <c r="F29" t="str">
        <f t="shared" si="27"/>
        <v>CALCULO_EDIF!C5425:C5449</v>
      </c>
      <c r="H29" s="3" t="s">
        <v>95</v>
      </c>
      <c r="I29" s="2" t="s">
        <v>110</v>
      </c>
      <c r="J29" s="96" t="s">
        <v>389</v>
      </c>
      <c r="K29" s="2"/>
      <c r="L29" s="75"/>
      <c r="M29" s="4"/>
      <c r="N29" s="75">
        <v>0</v>
      </c>
      <c r="O29" s="93">
        <v>1000</v>
      </c>
      <c r="P29" s="52">
        <f>IF(AND(ISBLANK(L29)*ISBLANK(N29)),"-",IF(AND(NOT(ISBLANK(L29))*NOT(ISBLANK(N29))),"Error",IF(ISBLANK(L29),N29,L29*O29)))</f>
        <v>0</v>
      </c>
      <c r="Q29" s="86" t="s">
        <v>252</v>
      </c>
      <c r="R29" s="33">
        <f ca="1">IF(Q29="Otro",$B$1,VLOOKUP(Q29, INDIRECT(B29),2,FALSE))</f>
        <v>0</v>
      </c>
      <c r="S29" s="83">
        <v>0.4</v>
      </c>
      <c r="T29" s="33">
        <f t="shared" ref="T29:T129" ca="1" si="76">IF(Q29="Otro",$B$1,VLOOKUP(Q29, INDIRECT(B29),3,FALSE))</f>
        <v>0</v>
      </c>
      <c r="U29" s="83">
        <v>0.4</v>
      </c>
      <c r="V29" s="61" t="str">
        <f>IF(S29+U29&gt;100%,"Error, suma &gt; 100%"," ")</f>
        <v xml:space="preserve"> </v>
      </c>
      <c r="W29" s="88" t="s">
        <v>271</v>
      </c>
      <c r="X29" s="61"/>
      <c r="Z29" s="92">
        <v>1</v>
      </c>
      <c r="AB29" s="7">
        <f ca="1">IF(R29="Valor:",P29*S29,P29*R29)</f>
        <v>0</v>
      </c>
      <c r="AC29" s="7">
        <f ca="1">IF(T29="Valor:",P29*U29,P29*T29)</f>
        <v>0</v>
      </c>
      <c r="AD29" s="7">
        <f ca="1">P29-AC29</f>
        <v>0</v>
      </c>
      <c r="AE29" s="7">
        <f>P29*Z29</f>
        <v>0</v>
      </c>
      <c r="AF29" s="7">
        <f>P29-AE29</f>
        <v>0</v>
      </c>
      <c r="AG29" s="68">
        <f ca="1">IF(AB29=AE29,AE29,IF(AB29&gt;AE29,AE29,AB29))</f>
        <v>0</v>
      </c>
      <c r="AH29" s="68">
        <f ca="1">IF(Z29=0,AE29,IF(AB29=AE29,AE29,IF(AB29&gt;AE29,AE29,IF((AB29/AE29+AN29/AE29)&gt;1,AB29,AO29))))</f>
        <v>0</v>
      </c>
      <c r="AJ29" s="124">
        <f ca="1">IF(SUM(AH29:AH32)=0,0%,SUM(AG29:AG32)/SUM(AH29:AH32))</f>
        <v>0</v>
      </c>
      <c r="AL29" s="51">
        <f t="shared" si="22"/>
        <v>0</v>
      </c>
      <c r="AM29" s="69">
        <f t="shared" ca="1" si="23"/>
        <v>0</v>
      </c>
      <c r="AN29" s="70">
        <f t="shared" ca="1" si="24"/>
        <v>0</v>
      </c>
      <c r="AO29" s="70">
        <f t="shared" ca="1" si="25"/>
        <v>0</v>
      </c>
    </row>
    <row r="30" spans="2:42" x14ac:dyDescent="0.35">
      <c r="B30" t="str">
        <f>CONCATENATE("CALCULO_EDIF!","C",C30,":","E",D30)</f>
        <v>CALCULO_EDIF!C5450:E5474</v>
      </c>
      <c r="C30">
        <f t="shared" ref="C30" si="77">IF(E30=1,1,(E30-1)*25)</f>
        <v>5450</v>
      </c>
      <c r="D30">
        <f t="shared" ref="D30" si="78">IF(E30=1,24,C30+24)</f>
        <v>5474</v>
      </c>
      <c r="E30" s="38">
        <v>219</v>
      </c>
      <c r="F30" t="str">
        <f t="shared" ref="F30" si="79">CONCATENATE("CALCULO_EDIF!","C",C30,":","C",D30)</f>
        <v>CALCULO_EDIF!C5450:C5474</v>
      </c>
      <c r="H30" s="3"/>
      <c r="I30" s="2" t="s">
        <v>111</v>
      </c>
      <c r="J30" s="96" t="s">
        <v>389</v>
      </c>
      <c r="K30" s="2"/>
      <c r="L30" s="75"/>
      <c r="M30" s="4"/>
      <c r="N30" s="75">
        <v>0</v>
      </c>
      <c r="O30" s="93">
        <v>1000</v>
      </c>
      <c r="P30" s="52">
        <f>IF(AND(ISBLANK(L30)*ISBLANK(N30)),"-",IF(AND(NOT(ISBLANK(L30))*NOT(ISBLANK(N30))),"Error",IF(ISBLANK(L30),N30,L30*O30)))</f>
        <v>0</v>
      </c>
      <c r="Q30" s="86" t="s">
        <v>252</v>
      </c>
      <c r="R30" s="33">
        <f ca="1">IF(Q30="Otro",$B$1,VLOOKUP(Q30, INDIRECT(B30),2,FALSE))</f>
        <v>0</v>
      </c>
      <c r="S30" s="83">
        <v>0.4</v>
      </c>
      <c r="T30" s="33">
        <f t="shared" ref="T30" ca="1" si="80">IF(Q30="Otro",$B$1,VLOOKUP(Q30, INDIRECT(B30),3,FALSE))</f>
        <v>0</v>
      </c>
      <c r="U30" s="83">
        <v>0.4</v>
      </c>
      <c r="V30" s="61" t="str">
        <f>IF(S30+U30&gt;100%,"Error, suma &gt; 100%"," ")</f>
        <v xml:space="preserve"> </v>
      </c>
      <c r="W30" s="88" t="s">
        <v>271</v>
      </c>
      <c r="X30" s="61"/>
      <c r="Z30" s="92">
        <v>1</v>
      </c>
      <c r="AB30" s="7">
        <f t="shared" ref="AB30" ca="1" si="81">IF(R30="Valor:",P30*S30,P30*R30)</f>
        <v>0</v>
      </c>
      <c r="AC30" s="7">
        <f t="shared" ref="AC30" ca="1" si="82">IF(T30="Valor:",P30*U30,P30*T30)</f>
        <v>0</v>
      </c>
      <c r="AD30" s="7">
        <f t="shared" ref="AD30" ca="1" si="83">P30-AC30</f>
        <v>0</v>
      </c>
      <c r="AE30" s="7">
        <f t="shared" ref="AE30" si="84">P30*Z30</f>
        <v>0</v>
      </c>
      <c r="AF30" s="7">
        <f t="shared" ref="AF30" si="85">P30-AE30</f>
        <v>0</v>
      </c>
      <c r="AG30" s="68">
        <f t="shared" ref="AG30" ca="1" si="86">IF(AB30=AE30,AE30,IF(AB30&gt;AE30,AE30,AB30))</f>
        <v>0</v>
      </c>
      <c r="AH30" s="68">
        <f t="shared" ref="AH30" ca="1" si="87">IF(Z30=0,AE30,IF(AB30=AE30,AE30,IF(AB30&gt;AE30,AE30,IF((AB30/AE30+AN30/AE30)&gt;1,AB30,AO30))))</f>
        <v>0</v>
      </c>
      <c r="AJ30" s="124"/>
      <c r="AL30" s="51">
        <f t="shared" ref="AL30" si="88">AE30</f>
        <v>0</v>
      </c>
      <c r="AM30" s="69">
        <f t="shared" ref="AM30" ca="1" si="89">IF(T30="Valor:",U30*Z30,T30*Z30)</f>
        <v>0</v>
      </c>
      <c r="AN30" s="70">
        <f t="shared" ref="AN30" ca="1" si="90">P30*AM30</f>
        <v>0</v>
      </c>
      <c r="AO30" s="70">
        <f t="shared" ref="AO30" ca="1" si="91">AL30-AN30</f>
        <v>0</v>
      </c>
    </row>
    <row r="31" spans="2:42" x14ac:dyDescent="0.35">
      <c r="B31" t="str">
        <f>CONCATENATE("CALCULO_EDIF!","C",C31,":","E",D31)</f>
        <v>CALCULO_EDIF!C5475:E5499</v>
      </c>
      <c r="C31">
        <f t="shared" si="75"/>
        <v>5475</v>
      </c>
      <c r="D31">
        <f t="shared" si="26"/>
        <v>5499</v>
      </c>
      <c r="E31" s="38">
        <v>220</v>
      </c>
      <c r="F31" t="str">
        <f t="shared" si="27"/>
        <v>CALCULO_EDIF!C5475:C5499</v>
      </c>
      <c r="H31" s="3"/>
      <c r="I31" s="2" t="s">
        <v>112</v>
      </c>
      <c r="J31" s="96" t="s">
        <v>389</v>
      </c>
      <c r="K31" s="2"/>
      <c r="L31" s="75"/>
      <c r="M31" s="4"/>
      <c r="N31" s="75">
        <v>0</v>
      </c>
      <c r="O31" s="93">
        <v>1000</v>
      </c>
      <c r="P31" s="52">
        <f>IF(AND(ISBLANK(L31)*ISBLANK(N31)),"-",IF(AND(NOT(ISBLANK(L31))*NOT(ISBLANK(N31))),"Error",IF(ISBLANK(L31),N31,L31*O31)))</f>
        <v>0</v>
      </c>
      <c r="Q31" s="86" t="s">
        <v>252</v>
      </c>
      <c r="R31" s="33">
        <f ca="1">IF(Q31="Otro",$B$1,VLOOKUP(Q31, INDIRECT(B31),2,FALSE))</f>
        <v>0</v>
      </c>
      <c r="S31" s="83">
        <v>0.4</v>
      </c>
      <c r="T31" s="33">
        <f t="shared" ca="1" si="76"/>
        <v>0</v>
      </c>
      <c r="U31" s="83">
        <v>0.4</v>
      </c>
      <c r="V31" s="61" t="str">
        <f>IF(S31+U31&gt;100%,"Error, suma &gt; 100%"," ")</f>
        <v xml:space="preserve"> </v>
      </c>
      <c r="W31" s="88" t="s">
        <v>271</v>
      </c>
      <c r="X31" s="61"/>
      <c r="Z31" s="92">
        <v>1</v>
      </c>
      <c r="AB31" s="7">
        <f t="shared" ref="AB31:AB131" ca="1" si="92">IF(R31="Valor:",P31*S31,P31*R31)</f>
        <v>0</v>
      </c>
      <c r="AC31" s="7">
        <f t="shared" ref="AC31:AC131" ca="1" si="93">IF(T31="Valor:",P31*U31,P31*T31)</f>
        <v>0</v>
      </c>
      <c r="AD31" s="7">
        <f t="shared" ref="AD31:AD131" ca="1" si="94">P31-AC31</f>
        <v>0</v>
      </c>
      <c r="AE31" s="7">
        <f t="shared" ref="AE31:AE131" si="95">P31*Z31</f>
        <v>0</v>
      </c>
      <c r="AF31" s="7">
        <f t="shared" ref="AF31:AF131" si="96">P31-AE31</f>
        <v>0</v>
      </c>
      <c r="AG31" s="68">
        <f t="shared" ref="AG31:AG62" ca="1" si="97">IF(AB31=AE31,AE31,IF(AB31&gt;AE31,AE31,AB31))</f>
        <v>0</v>
      </c>
      <c r="AH31" s="68">
        <f t="shared" ref="AH31:AH129" ca="1" si="98">IF(Z31=0,AE31,IF(AB31=AE31,AE31,IF(AB31&gt;AE31,AE31,IF((AB31/AE31+AN31/AE31)&gt;1,AB31,AO31))))</f>
        <v>0</v>
      </c>
      <c r="AJ31" s="124"/>
      <c r="AL31" s="51">
        <f t="shared" si="22"/>
        <v>0</v>
      </c>
      <c r="AM31" s="69">
        <f t="shared" ca="1" si="23"/>
        <v>0</v>
      </c>
      <c r="AN31" s="70">
        <f t="shared" ca="1" si="24"/>
        <v>0</v>
      </c>
      <c r="AO31" s="70">
        <f t="shared" ca="1" si="25"/>
        <v>0</v>
      </c>
    </row>
    <row r="32" spans="2:42" x14ac:dyDescent="0.35">
      <c r="B32" t="str">
        <f>CONCATENATE("CALCULO_EDIF!","C",C32,":","E",D32)</f>
        <v>CALCULO_EDIF!C5500:E5524</v>
      </c>
      <c r="C32">
        <f t="shared" ref="C32" si="99">IF(E32=1,1,(E32-1)*25)</f>
        <v>5500</v>
      </c>
      <c r="D32">
        <f t="shared" ref="D32" si="100">IF(E32=1,24,C32+24)</f>
        <v>5524</v>
      </c>
      <c r="E32" s="38">
        <v>221</v>
      </c>
      <c r="F32" t="str">
        <f t="shared" ref="F32" si="101">CONCATENATE("CALCULO_EDIF!","C",C32,":","C",D32)</f>
        <v>CALCULO_EDIF!C5500:C5524</v>
      </c>
      <c r="H32" s="2"/>
      <c r="I32" s="2" t="s">
        <v>27</v>
      </c>
      <c r="J32" s="96" t="s">
        <v>389</v>
      </c>
      <c r="K32" s="2"/>
      <c r="L32" s="75"/>
      <c r="M32" s="4"/>
      <c r="N32" s="75">
        <v>0</v>
      </c>
      <c r="O32" s="93">
        <v>1000</v>
      </c>
      <c r="P32" s="52">
        <f>IF(AND(ISBLANK(L32)*ISBLANK(N32)),"-",IF(AND(NOT(ISBLANK(L32))*NOT(ISBLANK(N32))),"Error",IF(ISBLANK(L32),N32,L32*O32)))</f>
        <v>0</v>
      </c>
      <c r="Q32" s="86" t="s">
        <v>252</v>
      </c>
      <c r="R32" s="33">
        <f ca="1">IF(Q32="Otro",$B$1,VLOOKUP(Q32, INDIRECT(B32),2,FALSE))</f>
        <v>0</v>
      </c>
      <c r="S32" s="83">
        <v>0.4</v>
      </c>
      <c r="T32" s="33">
        <f t="shared" ca="1" si="76"/>
        <v>0</v>
      </c>
      <c r="U32" s="83">
        <v>0.4</v>
      </c>
      <c r="V32" s="61" t="str">
        <f>IF(S32+U32&gt;100%,"Error, suma &gt; 100%"," ")</f>
        <v xml:space="preserve"> </v>
      </c>
      <c r="W32" s="88" t="s">
        <v>271</v>
      </c>
      <c r="X32" s="61"/>
      <c r="Z32" s="92">
        <v>1</v>
      </c>
      <c r="AB32" s="7">
        <f t="shared" ca="1" si="92"/>
        <v>0</v>
      </c>
      <c r="AC32" s="7">
        <f t="shared" ca="1" si="93"/>
        <v>0</v>
      </c>
      <c r="AD32" s="7">
        <f t="shared" ca="1" si="94"/>
        <v>0</v>
      </c>
      <c r="AE32" s="7">
        <f t="shared" si="95"/>
        <v>0</v>
      </c>
      <c r="AF32" s="7">
        <f t="shared" si="96"/>
        <v>0</v>
      </c>
      <c r="AG32" s="68">
        <f t="shared" ca="1" si="97"/>
        <v>0</v>
      </c>
      <c r="AH32" s="68">
        <f t="shared" ca="1" si="98"/>
        <v>0</v>
      </c>
      <c r="AJ32" s="124"/>
      <c r="AL32" s="51">
        <f t="shared" si="22"/>
        <v>0</v>
      </c>
      <c r="AM32" s="69">
        <f t="shared" ca="1" si="23"/>
        <v>0</v>
      </c>
      <c r="AN32" s="70">
        <f t="shared" ca="1" si="24"/>
        <v>0</v>
      </c>
      <c r="AO32" s="70">
        <f t="shared" ca="1" si="25"/>
        <v>0</v>
      </c>
    </row>
    <row r="33" spans="2:41" s="23" customFormat="1" ht="4.5" customHeight="1" x14ac:dyDescent="0.35">
      <c r="B33"/>
      <c r="C33"/>
      <c r="D33"/>
      <c r="E33" s="38"/>
      <c r="F33"/>
      <c r="G33"/>
      <c r="L33" s="76"/>
      <c r="N33" s="76"/>
      <c r="O33" s="80"/>
      <c r="P33" s="45"/>
      <c r="Q33" s="76"/>
      <c r="S33" s="76"/>
      <c r="U33" s="76"/>
      <c r="W33" s="76"/>
      <c r="Z33" s="76"/>
    </row>
    <row r="34" spans="2:41" x14ac:dyDescent="0.35">
      <c r="B34" t="str">
        <f>CONCATENATE("CALCULO_EDIF!","C",C34,":","E",D34)</f>
        <v>CALCULO_EDIF!C5525:E5549</v>
      </c>
      <c r="C34">
        <f t="shared" ref="C34:C36" si="102">IF(E34=1,1,(E34-1)*25)</f>
        <v>5525</v>
      </c>
      <c r="D34">
        <f t="shared" ref="D34:D36" si="103">IF(E34=1,24,C34+24)</f>
        <v>5549</v>
      </c>
      <c r="E34" s="38">
        <v>222</v>
      </c>
      <c r="F34" t="str">
        <f t="shared" ref="F34:F36" si="104">CONCATENATE("CALCULO_EDIF!","C",C34,":","C",D34)</f>
        <v>CALCULO_EDIF!C5525:C5549</v>
      </c>
      <c r="H34" s="3" t="s">
        <v>128</v>
      </c>
      <c r="I34" s="2" t="s">
        <v>342</v>
      </c>
      <c r="J34" s="96" t="s">
        <v>389</v>
      </c>
      <c r="K34" s="2"/>
      <c r="L34" s="75"/>
      <c r="M34" s="4"/>
      <c r="N34" s="75">
        <v>0</v>
      </c>
      <c r="O34" s="93">
        <v>1000</v>
      </c>
      <c r="P34" s="52">
        <f>IF(AND(ISBLANK(L34)*ISBLANK(N34)),"-",IF(AND(NOT(ISBLANK(L34))*NOT(ISBLANK(N34))),"Error",IF(ISBLANK(L34),N34,L34*O34)))</f>
        <v>0</v>
      </c>
      <c r="Q34" s="86" t="s">
        <v>252</v>
      </c>
      <c r="R34" s="33">
        <f ca="1">IF(Q34="Otro",$B$1,VLOOKUP(Q34, INDIRECT(B34),2,FALSE))</f>
        <v>0</v>
      </c>
      <c r="S34" s="83">
        <v>0.4</v>
      </c>
      <c r="T34" s="33">
        <f t="shared" ref="T34:T36" ca="1" si="105">IF(Q34="Otro",$B$1,VLOOKUP(Q34, INDIRECT(B34),3,FALSE))</f>
        <v>0</v>
      </c>
      <c r="U34" s="83">
        <v>0.4</v>
      </c>
      <c r="V34" s="61" t="str">
        <f>IF(S34+U34&gt;100%,"Error, suma &gt; 100%"," ")</f>
        <v xml:space="preserve"> </v>
      </c>
      <c r="W34" s="88" t="s">
        <v>271</v>
      </c>
      <c r="X34" s="61"/>
      <c r="Z34" s="92">
        <v>0.02</v>
      </c>
      <c r="AB34" s="7">
        <f ca="1">IF(R34="Valor:",P34*S34,P34*R34)</f>
        <v>0</v>
      </c>
      <c r="AC34" s="7">
        <f ca="1">IF(T34="Valor:",P34*U34,P34*T34)</f>
        <v>0</v>
      </c>
      <c r="AD34" s="7">
        <f ca="1">P34-AC34</f>
        <v>0</v>
      </c>
      <c r="AE34" s="7">
        <f>P34*Z34</f>
        <v>0</v>
      </c>
      <c r="AF34" s="7">
        <f>P34-AE34</f>
        <v>0</v>
      </c>
      <c r="AG34" s="68">
        <f ca="1">IF(AB34=AE34,AE34,IF(AB34&gt;AE34,AE34,AB34))</f>
        <v>0</v>
      </c>
      <c r="AH34" s="68">
        <f ca="1">IF(Z34=0,AE34,IF(AB34=AE34,AE34,IF(AB34&gt;AE34,AE34,IF((AB34/AE34+AN34/AE34)&gt;1,AB34,AO34))))</f>
        <v>0</v>
      </c>
      <c r="AJ34" s="124">
        <f ca="1">IF(SUM(AH34:AH36)=0,0%,SUM(AG34:AG36)/SUM(AH34:AH36))</f>
        <v>0</v>
      </c>
      <c r="AL34" s="51">
        <f t="shared" ref="AL34:AL36" si="106">AE34</f>
        <v>0</v>
      </c>
      <c r="AM34" s="69">
        <f t="shared" ref="AM34:AM36" ca="1" si="107">IF(T34="Valor:",U34*Z34,T34*Z34)</f>
        <v>0</v>
      </c>
      <c r="AN34" s="70">
        <f t="shared" ref="AN34:AN36" ca="1" si="108">P34*AM34</f>
        <v>0</v>
      </c>
      <c r="AO34" s="70">
        <f t="shared" ref="AO34:AO36" ca="1" si="109">AL34-AN34</f>
        <v>0</v>
      </c>
    </row>
    <row r="35" spans="2:41" x14ac:dyDescent="0.35">
      <c r="B35" t="str">
        <f>CONCATENATE("CALCULO_EDIF!","C",C35,":","E",D35)</f>
        <v>CALCULO_EDIF!C5550:E5574</v>
      </c>
      <c r="C35">
        <f t="shared" si="102"/>
        <v>5550</v>
      </c>
      <c r="D35">
        <f t="shared" si="103"/>
        <v>5574</v>
      </c>
      <c r="E35" s="38">
        <v>223</v>
      </c>
      <c r="F35" t="str">
        <f t="shared" si="104"/>
        <v>CALCULO_EDIF!C5550:C5574</v>
      </c>
      <c r="H35" s="3"/>
      <c r="I35" s="2" t="s">
        <v>343</v>
      </c>
      <c r="J35" s="96" t="s">
        <v>389</v>
      </c>
      <c r="K35" s="2"/>
      <c r="L35" s="75"/>
      <c r="M35" s="4"/>
      <c r="N35" s="75">
        <v>0</v>
      </c>
      <c r="O35" s="93">
        <v>1000</v>
      </c>
      <c r="P35" s="52">
        <f>IF(AND(ISBLANK(L35)*ISBLANK(N35)),"-",IF(AND(NOT(ISBLANK(L35))*NOT(ISBLANK(N35))),"Error",IF(ISBLANK(L35),N35,L35*O35)))</f>
        <v>0</v>
      </c>
      <c r="Q35" s="86" t="s">
        <v>252</v>
      </c>
      <c r="R35" s="33">
        <f ca="1">IF(Q35="Otro",$B$1,VLOOKUP(Q35, INDIRECT(B35),2,FALSE))</f>
        <v>0</v>
      </c>
      <c r="S35" s="83">
        <v>0.4</v>
      </c>
      <c r="T35" s="33">
        <f t="shared" ca="1" si="105"/>
        <v>0</v>
      </c>
      <c r="U35" s="83">
        <v>0.4</v>
      </c>
      <c r="V35" s="61" t="str">
        <f>IF(S35+U35&gt;100%,"Error, suma &gt; 100%"," ")</f>
        <v xml:space="preserve"> </v>
      </c>
      <c r="W35" s="88" t="s">
        <v>271</v>
      </c>
      <c r="X35" s="61"/>
      <c r="Z35" s="92">
        <v>1</v>
      </c>
      <c r="AB35" s="7">
        <f t="shared" ref="AB35:AB36" ca="1" si="110">IF(R35="Valor:",P35*S35,P35*R35)</f>
        <v>0</v>
      </c>
      <c r="AC35" s="7">
        <f t="shared" ref="AC35:AC36" ca="1" si="111">IF(T35="Valor:",P35*U35,P35*T35)</f>
        <v>0</v>
      </c>
      <c r="AD35" s="7">
        <f t="shared" ref="AD35:AD36" ca="1" si="112">P35-AC35</f>
        <v>0</v>
      </c>
      <c r="AE35" s="7">
        <f t="shared" ref="AE35:AE36" si="113">P35*Z35</f>
        <v>0</v>
      </c>
      <c r="AF35" s="7">
        <f t="shared" ref="AF35:AF36" si="114">P35-AE35</f>
        <v>0</v>
      </c>
      <c r="AG35" s="68">
        <f t="shared" ref="AG35:AG36" ca="1" si="115">IF(AB35=AE35,AE35,IF(AB35&gt;AE35,AE35,AB35))</f>
        <v>0</v>
      </c>
      <c r="AH35" s="68">
        <f t="shared" ref="AH35:AH36" ca="1" si="116">IF(Z35=0,AE35,IF(AB35=AE35,AE35,IF(AB35&gt;AE35,AE35,IF((AB35/AE35+AN35/AE35)&gt;1,AB35,AO35))))</f>
        <v>0</v>
      </c>
      <c r="AJ35" s="124"/>
      <c r="AL35" s="51">
        <f t="shared" si="106"/>
        <v>0</v>
      </c>
      <c r="AM35" s="69">
        <f t="shared" ca="1" si="107"/>
        <v>0</v>
      </c>
      <c r="AN35" s="70">
        <f t="shared" ca="1" si="108"/>
        <v>0</v>
      </c>
      <c r="AO35" s="70">
        <f t="shared" ca="1" si="109"/>
        <v>0</v>
      </c>
    </row>
    <row r="36" spans="2:41" x14ac:dyDescent="0.35">
      <c r="B36" t="str">
        <f>CONCATENATE("CALCULO_EDIF!","C",C36,":","E",D36)</f>
        <v>CALCULO_EDIF!C5575:E5599</v>
      </c>
      <c r="C36">
        <f t="shared" si="102"/>
        <v>5575</v>
      </c>
      <c r="D36">
        <f t="shared" si="103"/>
        <v>5599</v>
      </c>
      <c r="E36" s="38">
        <v>224</v>
      </c>
      <c r="F36" t="str">
        <f t="shared" si="104"/>
        <v>CALCULO_EDIF!C5575:C5599</v>
      </c>
      <c r="H36" s="3"/>
      <c r="I36" s="2" t="s">
        <v>27</v>
      </c>
      <c r="J36" s="96" t="s">
        <v>389</v>
      </c>
      <c r="K36" s="2"/>
      <c r="L36" s="75"/>
      <c r="M36" s="4"/>
      <c r="N36" s="75">
        <v>0</v>
      </c>
      <c r="O36" s="93">
        <v>1000</v>
      </c>
      <c r="P36" s="52">
        <f>IF(AND(ISBLANK(L36)*ISBLANK(N36)),"-",IF(AND(NOT(ISBLANK(L36))*NOT(ISBLANK(N36))),"Error",IF(ISBLANK(L36),N36,L36*O36)))</f>
        <v>0</v>
      </c>
      <c r="Q36" s="86" t="s">
        <v>252</v>
      </c>
      <c r="R36" s="33">
        <f ca="1">IF(Q36="Otro",$B$1,VLOOKUP(Q36, INDIRECT(B36),2,FALSE))</f>
        <v>0</v>
      </c>
      <c r="S36" s="83">
        <v>0.4</v>
      </c>
      <c r="T36" s="33">
        <f t="shared" ca="1" si="105"/>
        <v>0</v>
      </c>
      <c r="U36" s="83">
        <v>0.4</v>
      </c>
      <c r="V36" s="61" t="str">
        <f>IF(S36+U36&gt;100%,"Error, suma &gt; 100%"," ")</f>
        <v xml:space="preserve"> </v>
      </c>
      <c r="W36" s="88" t="s">
        <v>271</v>
      </c>
      <c r="X36" s="61"/>
      <c r="Z36" s="92">
        <v>1</v>
      </c>
      <c r="AB36" s="7">
        <f t="shared" ca="1" si="110"/>
        <v>0</v>
      </c>
      <c r="AC36" s="7">
        <f t="shared" ca="1" si="111"/>
        <v>0</v>
      </c>
      <c r="AD36" s="7">
        <f t="shared" ca="1" si="112"/>
        <v>0</v>
      </c>
      <c r="AE36" s="7">
        <f t="shared" si="113"/>
        <v>0</v>
      </c>
      <c r="AF36" s="7">
        <f t="shared" si="114"/>
        <v>0</v>
      </c>
      <c r="AG36" s="68">
        <f t="shared" ca="1" si="115"/>
        <v>0</v>
      </c>
      <c r="AH36" s="68">
        <f t="shared" ca="1" si="116"/>
        <v>0</v>
      </c>
      <c r="AJ36" s="124"/>
      <c r="AL36" s="51">
        <f t="shared" si="106"/>
        <v>0</v>
      </c>
      <c r="AM36" s="69">
        <f t="shared" ca="1" si="107"/>
        <v>0</v>
      </c>
      <c r="AN36" s="70">
        <f t="shared" ca="1" si="108"/>
        <v>0</v>
      </c>
      <c r="AO36" s="70">
        <f t="shared" ca="1" si="109"/>
        <v>0</v>
      </c>
    </row>
    <row r="37" spans="2:41" s="23" customFormat="1" ht="4.5" customHeight="1" x14ac:dyDescent="0.35">
      <c r="B37"/>
      <c r="C37"/>
      <c r="D37"/>
      <c r="E37" s="38"/>
      <c r="F37"/>
      <c r="G37"/>
      <c r="L37" s="76"/>
      <c r="N37" s="76"/>
      <c r="O37" s="80"/>
      <c r="P37" s="45"/>
      <c r="Q37" s="76"/>
      <c r="S37" s="76"/>
      <c r="U37" s="76"/>
      <c r="W37" s="76"/>
      <c r="Z37" s="76"/>
    </row>
    <row r="38" spans="2:41" x14ac:dyDescent="0.35">
      <c r="B38" t="str">
        <f t="shared" ref="B38:B45" si="117">CONCATENATE("CALCULO_EDIF!","C",C38,":","E",D38)</f>
        <v>CALCULO_EDIF!C5600:E5624</v>
      </c>
      <c r="C38">
        <f t="shared" ref="C38:C45" si="118">IF(E38=1,1,(E38-1)*25)</f>
        <v>5600</v>
      </c>
      <c r="D38">
        <f t="shared" ref="D38:D45" si="119">IF(E38=1,24,C38+24)</f>
        <v>5624</v>
      </c>
      <c r="E38" s="38">
        <v>225</v>
      </c>
      <c r="F38" t="str">
        <f t="shared" ref="F38:F45" si="120">CONCATENATE("CALCULO_EDIF!","C",C38,":","C",D38)</f>
        <v>CALCULO_EDIF!C5600:C5624</v>
      </c>
      <c r="H38" s="3" t="s">
        <v>96</v>
      </c>
      <c r="I38" s="2" t="s">
        <v>344</v>
      </c>
      <c r="J38" s="96" t="s">
        <v>389</v>
      </c>
      <c r="K38" s="2"/>
      <c r="L38" s="75"/>
      <c r="M38" s="4"/>
      <c r="N38" s="75">
        <v>0</v>
      </c>
      <c r="O38" s="93">
        <v>1000</v>
      </c>
      <c r="P38" s="52">
        <f t="shared" ref="P38:P45" si="121">IF(AND(ISBLANK(L38)*ISBLANK(N38)),"-",IF(AND(NOT(ISBLANK(L38))*NOT(ISBLANK(N38))),"Error",IF(ISBLANK(L38),N38,L38*O38)))</f>
        <v>0</v>
      </c>
      <c r="Q38" s="86" t="s">
        <v>252</v>
      </c>
      <c r="R38" s="33">
        <f t="shared" ref="R38:R45" ca="1" si="122">IF(Q38="Otro",$B$1,VLOOKUP(Q38, INDIRECT(B38),2,FALSE))</f>
        <v>0</v>
      </c>
      <c r="S38" s="83">
        <v>0.4</v>
      </c>
      <c r="T38" s="33">
        <f t="shared" ref="T38:T45" ca="1" si="123">IF(Q38="Otro",$B$1,VLOOKUP(Q38, INDIRECT(B38),3,FALSE))</f>
        <v>0</v>
      </c>
      <c r="U38" s="83">
        <v>0.4</v>
      </c>
      <c r="V38" s="61" t="str">
        <f t="shared" ref="V38:V45" si="124">IF(S38+U38&gt;100%,"Error, suma &gt; 100%"," ")</f>
        <v xml:space="preserve"> </v>
      </c>
      <c r="W38" s="88" t="s">
        <v>271</v>
      </c>
      <c r="X38" s="61"/>
      <c r="Z38" s="92">
        <v>0.02</v>
      </c>
      <c r="AB38" s="7">
        <f t="shared" ref="AB38:AB45" ca="1" si="125">IF(R38="Valor:",P38*S38,P38*R38)</f>
        <v>0</v>
      </c>
      <c r="AC38" s="7">
        <f t="shared" ref="AC38:AC45" ca="1" si="126">IF(T38="Valor:",P38*U38,P38*T38)</f>
        <v>0</v>
      </c>
      <c r="AD38" s="7">
        <f t="shared" ref="AD38:AD45" ca="1" si="127">P38-AC38</f>
        <v>0</v>
      </c>
      <c r="AE38" s="7">
        <f t="shared" ref="AE38:AE45" si="128">P38*Z38</f>
        <v>0</v>
      </c>
      <c r="AF38" s="7">
        <f t="shared" ref="AF38:AF45" si="129">P38-AE38</f>
        <v>0</v>
      </c>
      <c r="AG38" s="68">
        <f t="shared" ref="AG38:AG45" ca="1" si="130">IF(AB38=AE38,AE38,IF(AB38&gt;AE38,AE38,AB38))</f>
        <v>0</v>
      </c>
      <c r="AH38" s="68">
        <f t="shared" ref="AH38:AH45" ca="1" si="131">IF(Z38=0,AE38,IF(AB38=AE38,AE38,IF(AB38&gt;AE38,AE38,IF((AB38/AE38+AN38/AE38)&gt;1,AB38,AO38))))</f>
        <v>0</v>
      </c>
      <c r="AJ38" s="124">
        <f ca="1">IF(SUM(AH38:AH46)=0,0%,SUM(AG38:AG46)/SUM(AH38:AH46))</f>
        <v>0</v>
      </c>
      <c r="AL38" s="51">
        <f t="shared" ref="AL38:AL45" si="132">AE38</f>
        <v>0</v>
      </c>
      <c r="AM38" s="69">
        <f t="shared" ref="AM38:AM45" ca="1" si="133">IF(T38="Valor:",U38*Z38,T38*Z38)</f>
        <v>0</v>
      </c>
      <c r="AN38" s="70">
        <f t="shared" ref="AN38:AN45" ca="1" si="134">P38*AM38</f>
        <v>0</v>
      </c>
      <c r="AO38" s="70">
        <f t="shared" ref="AO38:AO45" ca="1" si="135">AL38-AN38</f>
        <v>0</v>
      </c>
    </row>
    <row r="39" spans="2:41" x14ac:dyDescent="0.35">
      <c r="B39" t="str">
        <f t="shared" si="117"/>
        <v>CALCULO_EDIF!C5625:E5649</v>
      </c>
      <c r="C39">
        <f t="shared" si="118"/>
        <v>5625</v>
      </c>
      <c r="D39">
        <f t="shared" si="119"/>
        <v>5649</v>
      </c>
      <c r="E39" s="38">
        <v>226</v>
      </c>
      <c r="F39" t="str">
        <f t="shared" si="120"/>
        <v>CALCULO_EDIF!C5625:C5649</v>
      </c>
      <c r="H39" s="3"/>
      <c r="I39" s="2" t="s">
        <v>345</v>
      </c>
      <c r="J39" s="96" t="s">
        <v>389</v>
      </c>
      <c r="K39" s="2"/>
      <c r="L39" s="75"/>
      <c r="M39" s="4"/>
      <c r="N39" s="75">
        <v>0</v>
      </c>
      <c r="O39" s="93">
        <v>1000</v>
      </c>
      <c r="P39" s="52">
        <f t="shared" si="121"/>
        <v>0</v>
      </c>
      <c r="Q39" s="86" t="s">
        <v>252</v>
      </c>
      <c r="R39" s="33">
        <f t="shared" ca="1" si="122"/>
        <v>0</v>
      </c>
      <c r="S39" s="83">
        <v>0.4</v>
      </c>
      <c r="T39" s="33">
        <f t="shared" ca="1" si="123"/>
        <v>0</v>
      </c>
      <c r="U39" s="83">
        <v>0.4</v>
      </c>
      <c r="V39" s="61" t="str">
        <f t="shared" si="124"/>
        <v xml:space="preserve"> </v>
      </c>
      <c r="W39" s="88" t="s">
        <v>271</v>
      </c>
      <c r="X39" s="61"/>
      <c r="Z39" s="92">
        <v>1</v>
      </c>
      <c r="AB39" s="7">
        <f t="shared" ca="1" si="125"/>
        <v>0</v>
      </c>
      <c r="AC39" s="7">
        <f t="shared" ca="1" si="126"/>
        <v>0</v>
      </c>
      <c r="AD39" s="7">
        <f t="shared" ca="1" si="127"/>
        <v>0</v>
      </c>
      <c r="AE39" s="7">
        <f t="shared" si="128"/>
        <v>0</v>
      </c>
      <c r="AF39" s="7">
        <f t="shared" si="129"/>
        <v>0</v>
      </c>
      <c r="AG39" s="68">
        <f t="shared" ca="1" si="130"/>
        <v>0</v>
      </c>
      <c r="AH39" s="68">
        <f t="shared" ca="1" si="131"/>
        <v>0</v>
      </c>
      <c r="AJ39" s="124"/>
      <c r="AL39" s="51">
        <f t="shared" si="132"/>
        <v>0</v>
      </c>
      <c r="AM39" s="69">
        <f t="shared" ca="1" si="133"/>
        <v>0</v>
      </c>
      <c r="AN39" s="70">
        <f t="shared" ca="1" si="134"/>
        <v>0</v>
      </c>
      <c r="AO39" s="70">
        <f t="shared" ca="1" si="135"/>
        <v>0</v>
      </c>
    </row>
    <row r="40" spans="2:41" x14ac:dyDescent="0.35">
      <c r="B40" t="str">
        <f t="shared" si="117"/>
        <v>CALCULO_EDIF!C5650:E5674</v>
      </c>
      <c r="C40">
        <f t="shared" si="118"/>
        <v>5650</v>
      </c>
      <c r="D40">
        <f t="shared" si="119"/>
        <v>5674</v>
      </c>
      <c r="E40" s="38">
        <v>227</v>
      </c>
      <c r="F40" t="str">
        <f t="shared" si="120"/>
        <v>CALCULO_EDIF!C5650:C5674</v>
      </c>
      <c r="H40" s="3"/>
      <c r="I40" s="2" t="s">
        <v>346</v>
      </c>
      <c r="J40" s="96" t="s">
        <v>389</v>
      </c>
      <c r="K40" s="2"/>
      <c r="L40" s="75"/>
      <c r="M40" s="4"/>
      <c r="N40" s="75">
        <v>0</v>
      </c>
      <c r="O40" s="93">
        <v>1000</v>
      </c>
      <c r="P40" s="52">
        <f t="shared" si="121"/>
        <v>0</v>
      </c>
      <c r="Q40" s="86" t="s">
        <v>252</v>
      </c>
      <c r="R40" s="33">
        <f t="shared" ca="1" si="122"/>
        <v>0</v>
      </c>
      <c r="S40" s="83">
        <v>0.4</v>
      </c>
      <c r="T40" s="33">
        <f t="shared" ca="1" si="123"/>
        <v>0</v>
      </c>
      <c r="U40" s="83">
        <v>0.4</v>
      </c>
      <c r="V40" s="61" t="str">
        <f t="shared" si="124"/>
        <v xml:space="preserve"> </v>
      </c>
      <c r="W40" s="88" t="s">
        <v>271</v>
      </c>
      <c r="X40" s="61"/>
      <c r="Z40" s="92">
        <v>1</v>
      </c>
      <c r="AB40" s="7">
        <f t="shared" ca="1" si="125"/>
        <v>0</v>
      </c>
      <c r="AC40" s="7">
        <f t="shared" ca="1" si="126"/>
        <v>0</v>
      </c>
      <c r="AD40" s="7">
        <f t="shared" ca="1" si="127"/>
        <v>0</v>
      </c>
      <c r="AE40" s="7">
        <f t="shared" si="128"/>
        <v>0</v>
      </c>
      <c r="AF40" s="7">
        <f t="shared" si="129"/>
        <v>0</v>
      </c>
      <c r="AG40" s="68">
        <f t="shared" ca="1" si="130"/>
        <v>0</v>
      </c>
      <c r="AH40" s="68">
        <f t="shared" ca="1" si="131"/>
        <v>0</v>
      </c>
      <c r="AJ40" s="124"/>
      <c r="AL40" s="51">
        <f t="shared" si="132"/>
        <v>0</v>
      </c>
      <c r="AM40" s="69">
        <f t="shared" ca="1" si="133"/>
        <v>0</v>
      </c>
      <c r="AN40" s="70">
        <f t="shared" ca="1" si="134"/>
        <v>0</v>
      </c>
      <c r="AO40" s="70">
        <f t="shared" ca="1" si="135"/>
        <v>0</v>
      </c>
    </row>
    <row r="41" spans="2:41" x14ac:dyDescent="0.35">
      <c r="B41" t="str">
        <f t="shared" si="117"/>
        <v>CALCULO_EDIF!C5675:E5699</v>
      </c>
      <c r="C41">
        <f t="shared" si="118"/>
        <v>5675</v>
      </c>
      <c r="D41">
        <f t="shared" si="119"/>
        <v>5699</v>
      </c>
      <c r="E41" s="38">
        <v>228</v>
      </c>
      <c r="F41" t="str">
        <f t="shared" si="120"/>
        <v>CALCULO_EDIF!C5675:C5699</v>
      </c>
      <c r="H41" s="3"/>
      <c r="I41" s="2" t="s">
        <v>347</v>
      </c>
      <c r="J41" s="96" t="s">
        <v>389</v>
      </c>
      <c r="K41" s="2"/>
      <c r="L41" s="75"/>
      <c r="M41" s="4"/>
      <c r="N41" s="75">
        <v>0</v>
      </c>
      <c r="O41" s="93">
        <v>1000</v>
      </c>
      <c r="P41" s="52">
        <f t="shared" si="121"/>
        <v>0</v>
      </c>
      <c r="Q41" s="86" t="s">
        <v>252</v>
      </c>
      <c r="R41" s="33">
        <f t="shared" ca="1" si="122"/>
        <v>0</v>
      </c>
      <c r="S41" s="83">
        <v>0.4</v>
      </c>
      <c r="T41" s="33">
        <f t="shared" ca="1" si="123"/>
        <v>0</v>
      </c>
      <c r="U41" s="83">
        <v>0.4</v>
      </c>
      <c r="V41" s="61" t="str">
        <f t="shared" si="124"/>
        <v xml:space="preserve"> </v>
      </c>
      <c r="W41" s="88" t="s">
        <v>271</v>
      </c>
      <c r="X41" s="61"/>
      <c r="Z41" s="92">
        <v>0.02</v>
      </c>
      <c r="AB41" s="7">
        <f t="shared" ca="1" si="125"/>
        <v>0</v>
      </c>
      <c r="AC41" s="7">
        <f t="shared" ca="1" si="126"/>
        <v>0</v>
      </c>
      <c r="AD41" s="7">
        <f t="shared" ca="1" si="127"/>
        <v>0</v>
      </c>
      <c r="AE41" s="7">
        <f t="shared" si="128"/>
        <v>0</v>
      </c>
      <c r="AF41" s="7">
        <f t="shared" si="129"/>
        <v>0</v>
      </c>
      <c r="AG41" s="68">
        <f t="shared" ca="1" si="130"/>
        <v>0</v>
      </c>
      <c r="AH41" s="68">
        <f t="shared" ca="1" si="131"/>
        <v>0</v>
      </c>
      <c r="AJ41" s="124"/>
      <c r="AL41" s="51">
        <f t="shared" si="132"/>
        <v>0</v>
      </c>
      <c r="AM41" s="69">
        <f t="shared" ca="1" si="133"/>
        <v>0</v>
      </c>
      <c r="AN41" s="70">
        <f t="shared" ca="1" si="134"/>
        <v>0</v>
      </c>
      <c r="AO41" s="70">
        <f t="shared" ca="1" si="135"/>
        <v>0</v>
      </c>
    </row>
    <row r="42" spans="2:41" x14ac:dyDescent="0.35">
      <c r="B42" t="str">
        <f t="shared" si="117"/>
        <v>CALCULO_EDIF!C5700:E5724</v>
      </c>
      <c r="C42">
        <f t="shared" si="118"/>
        <v>5700</v>
      </c>
      <c r="D42">
        <f t="shared" si="119"/>
        <v>5724</v>
      </c>
      <c r="E42" s="38">
        <v>229</v>
      </c>
      <c r="F42" t="str">
        <f t="shared" si="120"/>
        <v>CALCULO_EDIF!C5700:C5724</v>
      </c>
      <c r="H42" s="3"/>
      <c r="I42" s="2" t="s">
        <v>348</v>
      </c>
      <c r="J42" s="96" t="s">
        <v>389</v>
      </c>
      <c r="K42" s="2"/>
      <c r="L42" s="75"/>
      <c r="M42" s="4"/>
      <c r="N42" s="75">
        <v>0</v>
      </c>
      <c r="O42" s="93">
        <v>1000</v>
      </c>
      <c r="P42" s="52">
        <f t="shared" si="121"/>
        <v>0</v>
      </c>
      <c r="Q42" s="86" t="s">
        <v>252</v>
      </c>
      <c r="R42" s="33">
        <f t="shared" ca="1" si="122"/>
        <v>0</v>
      </c>
      <c r="S42" s="83">
        <v>0.4</v>
      </c>
      <c r="T42" s="33">
        <f t="shared" ca="1" si="123"/>
        <v>0</v>
      </c>
      <c r="U42" s="83">
        <v>0.4</v>
      </c>
      <c r="V42" s="61" t="str">
        <f t="shared" si="124"/>
        <v xml:space="preserve"> </v>
      </c>
      <c r="W42" s="88" t="s">
        <v>271</v>
      </c>
      <c r="X42" s="61"/>
      <c r="Z42" s="92">
        <v>1</v>
      </c>
      <c r="AB42" s="7">
        <f t="shared" ca="1" si="125"/>
        <v>0</v>
      </c>
      <c r="AC42" s="7">
        <f t="shared" ca="1" si="126"/>
        <v>0</v>
      </c>
      <c r="AD42" s="7">
        <f t="shared" ca="1" si="127"/>
        <v>0</v>
      </c>
      <c r="AE42" s="7">
        <f t="shared" si="128"/>
        <v>0</v>
      </c>
      <c r="AF42" s="7">
        <f t="shared" si="129"/>
        <v>0</v>
      </c>
      <c r="AG42" s="68">
        <f t="shared" ca="1" si="130"/>
        <v>0</v>
      </c>
      <c r="AH42" s="68">
        <f t="shared" ca="1" si="131"/>
        <v>0</v>
      </c>
      <c r="AJ42" s="124"/>
      <c r="AL42" s="51">
        <f t="shared" si="132"/>
        <v>0</v>
      </c>
      <c r="AM42" s="69">
        <f t="shared" ca="1" si="133"/>
        <v>0</v>
      </c>
      <c r="AN42" s="70">
        <f t="shared" ca="1" si="134"/>
        <v>0</v>
      </c>
      <c r="AO42" s="70">
        <f t="shared" ca="1" si="135"/>
        <v>0</v>
      </c>
    </row>
    <row r="43" spans="2:41" x14ac:dyDescent="0.35">
      <c r="B43" t="str">
        <f t="shared" si="117"/>
        <v>CALCULO_EDIF!C5725:E5749</v>
      </c>
      <c r="C43">
        <f t="shared" si="118"/>
        <v>5725</v>
      </c>
      <c r="D43">
        <f t="shared" si="119"/>
        <v>5749</v>
      </c>
      <c r="E43" s="38">
        <v>230</v>
      </c>
      <c r="F43" t="str">
        <f t="shared" si="120"/>
        <v>CALCULO_EDIF!C5725:C5749</v>
      </c>
      <c r="H43" s="2"/>
      <c r="I43" s="2" t="s">
        <v>349</v>
      </c>
      <c r="J43" s="96" t="s">
        <v>389</v>
      </c>
      <c r="K43" s="2"/>
      <c r="L43" s="75"/>
      <c r="M43" s="4"/>
      <c r="N43" s="75">
        <v>0</v>
      </c>
      <c r="O43" s="93">
        <v>1000</v>
      </c>
      <c r="P43" s="52">
        <f t="shared" si="121"/>
        <v>0</v>
      </c>
      <c r="Q43" s="86" t="s">
        <v>252</v>
      </c>
      <c r="R43" s="33">
        <f t="shared" ca="1" si="122"/>
        <v>0</v>
      </c>
      <c r="S43" s="83">
        <v>0.4</v>
      </c>
      <c r="T43" s="33">
        <f t="shared" ca="1" si="123"/>
        <v>0</v>
      </c>
      <c r="U43" s="83">
        <v>0.4</v>
      </c>
      <c r="V43" s="61" t="str">
        <f t="shared" si="124"/>
        <v xml:space="preserve"> </v>
      </c>
      <c r="W43" s="88" t="s">
        <v>271</v>
      </c>
      <c r="X43" s="61"/>
      <c r="Z43" s="92">
        <v>1</v>
      </c>
      <c r="AB43" s="7">
        <f t="shared" ca="1" si="125"/>
        <v>0</v>
      </c>
      <c r="AC43" s="7">
        <f t="shared" ca="1" si="126"/>
        <v>0</v>
      </c>
      <c r="AD43" s="7">
        <f t="shared" ca="1" si="127"/>
        <v>0</v>
      </c>
      <c r="AE43" s="7">
        <f t="shared" si="128"/>
        <v>0</v>
      </c>
      <c r="AF43" s="7">
        <f t="shared" si="129"/>
        <v>0</v>
      </c>
      <c r="AG43" s="68">
        <f t="shared" ca="1" si="130"/>
        <v>0</v>
      </c>
      <c r="AH43" s="68">
        <f t="shared" ca="1" si="131"/>
        <v>0</v>
      </c>
      <c r="AJ43" s="124"/>
      <c r="AL43" s="51">
        <f t="shared" si="132"/>
        <v>0</v>
      </c>
      <c r="AM43" s="69">
        <f t="shared" ca="1" si="133"/>
        <v>0</v>
      </c>
      <c r="AN43" s="70">
        <f t="shared" ca="1" si="134"/>
        <v>0</v>
      </c>
      <c r="AO43" s="70">
        <f t="shared" ca="1" si="135"/>
        <v>0</v>
      </c>
    </row>
    <row r="44" spans="2:41" x14ac:dyDescent="0.35">
      <c r="B44" t="str">
        <f t="shared" si="117"/>
        <v>CALCULO_EDIF!C5750:E5774</v>
      </c>
      <c r="C44">
        <f t="shared" si="118"/>
        <v>5750</v>
      </c>
      <c r="D44">
        <f t="shared" si="119"/>
        <v>5774</v>
      </c>
      <c r="E44" s="38">
        <v>231</v>
      </c>
      <c r="F44" t="str">
        <f t="shared" si="120"/>
        <v>CALCULO_EDIF!C5750:C5774</v>
      </c>
      <c r="H44" s="2"/>
      <c r="I44" s="2" t="s">
        <v>350</v>
      </c>
      <c r="J44" s="96" t="s">
        <v>389</v>
      </c>
      <c r="K44" s="2"/>
      <c r="L44" s="75"/>
      <c r="M44" s="4"/>
      <c r="N44" s="75">
        <v>0</v>
      </c>
      <c r="O44" s="93">
        <v>1000</v>
      </c>
      <c r="P44" s="52">
        <f t="shared" si="121"/>
        <v>0</v>
      </c>
      <c r="Q44" s="86" t="s">
        <v>252</v>
      </c>
      <c r="R44" s="33">
        <f t="shared" ca="1" si="122"/>
        <v>0</v>
      </c>
      <c r="S44" s="83">
        <v>0.4</v>
      </c>
      <c r="T44" s="33">
        <f t="shared" ca="1" si="123"/>
        <v>0</v>
      </c>
      <c r="U44" s="83">
        <v>0.4</v>
      </c>
      <c r="V44" s="61" t="str">
        <f t="shared" si="124"/>
        <v xml:space="preserve"> </v>
      </c>
      <c r="W44" s="88" t="s">
        <v>271</v>
      </c>
      <c r="X44" s="61"/>
      <c r="Z44" s="92">
        <v>0.2</v>
      </c>
      <c r="AB44" s="7">
        <f t="shared" ca="1" si="125"/>
        <v>0</v>
      </c>
      <c r="AC44" s="7">
        <f t="shared" ca="1" si="126"/>
        <v>0</v>
      </c>
      <c r="AD44" s="7">
        <f t="shared" ca="1" si="127"/>
        <v>0</v>
      </c>
      <c r="AE44" s="7">
        <f t="shared" si="128"/>
        <v>0</v>
      </c>
      <c r="AF44" s="7">
        <f t="shared" si="129"/>
        <v>0</v>
      </c>
      <c r="AG44" s="68">
        <f t="shared" ca="1" si="130"/>
        <v>0</v>
      </c>
      <c r="AH44" s="68">
        <f t="shared" ca="1" si="131"/>
        <v>0</v>
      </c>
      <c r="AJ44" s="124"/>
      <c r="AL44" s="51">
        <f t="shared" si="132"/>
        <v>0</v>
      </c>
      <c r="AM44" s="69">
        <f t="shared" ca="1" si="133"/>
        <v>0</v>
      </c>
      <c r="AN44" s="70">
        <f t="shared" ca="1" si="134"/>
        <v>0</v>
      </c>
      <c r="AO44" s="70">
        <f t="shared" ca="1" si="135"/>
        <v>0</v>
      </c>
    </row>
    <row r="45" spans="2:41" x14ac:dyDescent="0.35">
      <c r="B45" t="str">
        <f t="shared" si="117"/>
        <v>CALCULO_EDIF!C5775:E5799</v>
      </c>
      <c r="C45">
        <f t="shared" si="118"/>
        <v>5775</v>
      </c>
      <c r="D45">
        <f t="shared" si="119"/>
        <v>5799</v>
      </c>
      <c r="E45" s="38">
        <v>232</v>
      </c>
      <c r="F45" t="str">
        <f t="shared" si="120"/>
        <v>CALCULO_EDIF!C5775:C5799</v>
      </c>
      <c r="H45" s="2"/>
      <c r="I45" s="2" t="s">
        <v>351</v>
      </c>
      <c r="J45" s="96" t="s">
        <v>389</v>
      </c>
      <c r="K45" s="2"/>
      <c r="L45" s="75"/>
      <c r="M45" s="4"/>
      <c r="N45" s="75">
        <v>0</v>
      </c>
      <c r="O45" s="93">
        <v>1000</v>
      </c>
      <c r="P45" s="52">
        <f t="shared" si="121"/>
        <v>0</v>
      </c>
      <c r="Q45" s="86" t="s">
        <v>252</v>
      </c>
      <c r="R45" s="33">
        <f t="shared" ca="1" si="122"/>
        <v>0</v>
      </c>
      <c r="S45" s="83">
        <v>0.4</v>
      </c>
      <c r="T45" s="33">
        <f t="shared" ca="1" si="123"/>
        <v>0</v>
      </c>
      <c r="U45" s="83">
        <v>0.4</v>
      </c>
      <c r="V45" s="61" t="str">
        <f t="shared" si="124"/>
        <v xml:space="preserve"> </v>
      </c>
      <c r="W45" s="88" t="s">
        <v>271</v>
      </c>
      <c r="X45" s="61"/>
      <c r="Z45" s="92">
        <v>1</v>
      </c>
      <c r="AB45" s="7">
        <f t="shared" ca="1" si="125"/>
        <v>0</v>
      </c>
      <c r="AC45" s="7">
        <f t="shared" ca="1" si="126"/>
        <v>0</v>
      </c>
      <c r="AD45" s="7">
        <f t="shared" ca="1" si="127"/>
        <v>0</v>
      </c>
      <c r="AE45" s="7">
        <f t="shared" si="128"/>
        <v>0</v>
      </c>
      <c r="AF45" s="7">
        <f t="shared" si="129"/>
        <v>0</v>
      </c>
      <c r="AG45" s="68">
        <f t="shared" ca="1" si="130"/>
        <v>0</v>
      </c>
      <c r="AH45" s="68">
        <f t="shared" ca="1" si="131"/>
        <v>0</v>
      </c>
      <c r="AJ45" s="124"/>
      <c r="AL45" s="51">
        <f t="shared" si="132"/>
        <v>0</v>
      </c>
      <c r="AM45" s="69">
        <f t="shared" ca="1" si="133"/>
        <v>0</v>
      </c>
      <c r="AN45" s="70">
        <f t="shared" ca="1" si="134"/>
        <v>0</v>
      </c>
      <c r="AO45" s="70">
        <f t="shared" ca="1" si="135"/>
        <v>0</v>
      </c>
    </row>
    <row r="46" spans="2:41" x14ac:dyDescent="0.35">
      <c r="B46" t="str">
        <f>CONCATENATE("CALCULO_EDIF!","C",C46,":","E",D46)</f>
        <v>CALCULO_EDIF!C5800:E5824</v>
      </c>
      <c r="C46">
        <f t="shared" si="75"/>
        <v>5800</v>
      </c>
      <c r="D46">
        <f t="shared" si="26"/>
        <v>5824</v>
      </c>
      <c r="E46" s="38">
        <v>233</v>
      </c>
      <c r="F46" t="str">
        <f t="shared" si="27"/>
        <v>CALCULO_EDIF!C5800:C5824</v>
      </c>
      <c r="H46" s="2"/>
      <c r="I46" s="2" t="s">
        <v>27</v>
      </c>
      <c r="J46" s="96" t="s">
        <v>389</v>
      </c>
      <c r="K46" s="2"/>
      <c r="L46" s="75"/>
      <c r="M46" s="4"/>
      <c r="N46" s="75">
        <v>0</v>
      </c>
      <c r="O46" s="93">
        <v>1000</v>
      </c>
      <c r="P46" s="52">
        <f>IF(AND(ISBLANK(L46)*ISBLANK(N46)),"-",IF(AND(NOT(ISBLANK(L46))*NOT(ISBLANK(N46))),"Error",IF(ISBLANK(L46),N46,L46*O46)))</f>
        <v>0</v>
      </c>
      <c r="Q46" s="86" t="s">
        <v>252</v>
      </c>
      <c r="R46" s="33">
        <f ca="1">IF(Q46="Otro",$B$1,VLOOKUP(Q46, INDIRECT(B46),2,FALSE))</f>
        <v>0</v>
      </c>
      <c r="S46" s="83">
        <v>0.4</v>
      </c>
      <c r="T46" s="33">
        <f t="shared" ca="1" si="76"/>
        <v>0</v>
      </c>
      <c r="U46" s="83">
        <v>0.4</v>
      </c>
      <c r="V46" s="61" t="str">
        <f>IF(S46+U46&gt;100%,"Error, suma &gt; 100%"," ")</f>
        <v xml:space="preserve"> </v>
      </c>
      <c r="W46" s="88" t="s">
        <v>271</v>
      </c>
      <c r="X46" s="61"/>
      <c r="Z46" s="92">
        <v>1</v>
      </c>
      <c r="AB46" s="7">
        <f t="shared" ca="1" si="92"/>
        <v>0</v>
      </c>
      <c r="AC46" s="7">
        <f t="shared" ca="1" si="93"/>
        <v>0</v>
      </c>
      <c r="AD46" s="7">
        <f t="shared" ca="1" si="94"/>
        <v>0</v>
      </c>
      <c r="AE46" s="7">
        <f t="shared" si="95"/>
        <v>0</v>
      </c>
      <c r="AF46" s="7">
        <f t="shared" si="96"/>
        <v>0</v>
      </c>
      <c r="AG46" s="68">
        <f t="shared" ca="1" si="97"/>
        <v>0</v>
      </c>
      <c r="AH46" s="68">
        <f t="shared" ca="1" si="98"/>
        <v>0</v>
      </c>
      <c r="AJ46" s="124"/>
      <c r="AL46" s="51">
        <f t="shared" si="22"/>
        <v>0</v>
      </c>
      <c r="AM46" s="69">
        <f t="shared" ca="1" si="23"/>
        <v>0</v>
      </c>
      <c r="AN46" s="70">
        <f t="shared" ca="1" si="24"/>
        <v>0</v>
      </c>
      <c r="AO46" s="70">
        <f t="shared" ca="1" si="25"/>
        <v>0</v>
      </c>
    </row>
    <row r="47" spans="2:41" s="23" customFormat="1" ht="4.5" customHeight="1" x14ac:dyDescent="0.35">
      <c r="B47"/>
      <c r="C47"/>
      <c r="D47"/>
      <c r="E47" s="38"/>
      <c r="F47"/>
      <c r="G47"/>
      <c r="L47" s="76"/>
      <c r="N47" s="76"/>
      <c r="O47" s="80"/>
      <c r="P47" s="45"/>
      <c r="Q47" s="76"/>
      <c r="S47" s="76"/>
      <c r="U47" s="76"/>
      <c r="W47" s="76"/>
      <c r="Z47" s="76"/>
    </row>
    <row r="48" spans="2:41" x14ac:dyDescent="0.35">
      <c r="B48" t="str">
        <f t="shared" ref="B48:B64" si="136">CONCATENATE("CALCULO_EDIF!","C",C48,":","E",D48)</f>
        <v>CALCULO_EDIF!C5825:E5849</v>
      </c>
      <c r="C48">
        <f t="shared" si="75"/>
        <v>5825</v>
      </c>
      <c r="D48">
        <f t="shared" si="26"/>
        <v>5849</v>
      </c>
      <c r="E48" s="38">
        <v>234</v>
      </c>
      <c r="F48" t="str">
        <f t="shared" si="27"/>
        <v>CALCULO_EDIF!C5825:C5849</v>
      </c>
      <c r="H48" s="3" t="s">
        <v>103</v>
      </c>
      <c r="I48" s="2" t="s">
        <v>362</v>
      </c>
      <c r="J48" s="96" t="s">
        <v>389</v>
      </c>
      <c r="K48" s="2"/>
      <c r="L48" s="75"/>
      <c r="M48" s="4"/>
      <c r="N48" s="75">
        <v>0</v>
      </c>
      <c r="O48" s="93">
        <v>1000</v>
      </c>
      <c r="P48" s="52">
        <f t="shared" ref="P48:P63" si="137">IF(AND(ISBLANK(L48)*ISBLANK(N48)),"-",IF(AND(NOT(ISBLANK(L48))*NOT(ISBLANK(N48))),"Error",IF(ISBLANK(L48),N48,L48*O48)))</f>
        <v>0</v>
      </c>
      <c r="Q48" s="86" t="s">
        <v>252</v>
      </c>
      <c r="R48" s="33">
        <f t="shared" ref="R48:R63" ca="1" si="138">IF(Q48="Otro",$B$1,VLOOKUP(Q48, INDIRECT(B48),2,FALSE))</f>
        <v>0</v>
      </c>
      <c r="S48" s="83">
        <v>0.4</v>
      </c>
      <c r="T48" s="33">
        <f t="shared" ca="1" si="76"/>
        <v>0</v>
      </c>
      <c r="U48" s="83">
        <v>0.4</v>
      </c>
      <c r="V48" s="61" t="str">
        <f t="shared" ref="V48:V64" si="139">IF(S48+U48&gt;100%,"Error, suma &gt; 100%"," ")</f>
        <v xml:space="preserve"> </v>
      </c>
      <c r="W48" s="88" t="s">
        <v>271</v>
      </c>
      <c r="X48" s="61"/>
      <c r="Z48" s="92">
        <v>1</v>
      </c>
      <c r="AB48" s="7">
        <f t="shared" ca="1" si="92"/>
        <v>0</v>
      </c>
      <c r="AC48" s="7">
        <f t="shared" ca="1" si="93"/>
        <v>0</v>
      </c>
      <c r="AD48" s="7">
        <f t="shared" ca="1" si="94"/>
        <v>0</v>
      </c>
      <c r="AE48" s="7">
        <f t="shared" si="95"/>
        <v>0</v>
      </c>
      <c r="AF48" s="7">
        <f t="shared" si="96"/>
        <v>0</v>
      </c>
      <c r="AG48" s="68">
        <f t="shared" ca="1" si="97"/>
        <v>0</v>
      </c>
      <c r="AH48" s="68">
        <f t="shared" ca="1" si="98"/>
        <v>0</v>
      </c>
      <c r="AJ48" s="124">
        <f ca="1">IF(SUM(AH48:AH64)=0,0%,SUM(AG48:AG64)/SUM(AH48:AH64))</f>
        <v>0</v>
      </c>
      <c r="AL48" s="51">
        <f t="shared" si="22"/>
        <v>0</v>
      </c>
      <c r="AM48" s="69">
        <f t="shared" ca="1" si="23"/>
        <v>0</v>
      </c>
      <c r="AN48" s="70">
        <f t="shared" ca="1" si="24"/>
        <v>0</v>
      </c>
      <c r="AO48" s="70">
        <f t="shared" ca="1" si="25"/>
        <v>0</v>
      </c>
    </row>
    <row r="49" spans="2:41" x14ac:dyDescent="0.35">
      <c r="B49" t="str">
        <f t="shared" si="136"/>
        <v>CALCULO_EDIF!C5850:E5874</v>
      </c>
      <c r="C49">
        <f t="shared" si="75"/>
        <v>5850</v>
      </c>
      <c r="D49">
        <f t="shared" si="26"/>
        <v>5874</v>
      </c>
      <c r="E49" s="38">
        <v>235</v>
      </c>
      <c r="F49" t="str">
        <f t="shared" si="27"/>
        <v>CALCULO_EDIF!C5850:C5874</v>
      </c>
      <c r="H49" s="3"/>
      <c r="I49" s="2" t="s">
        <v>363</v>
      </c>
      <c r="J49" s="96" t="s">
        <v>389</v>
      </c>
      <c r="K49" s="2"/>
      <c r="L49" s="75"/>
      <c r="M49" s="4"/>
      <c r="N49" s="75">
        <v>0</v>
      </c>
      <c r="O49" s="93">
        <v>1000</v>
      </c>
      <c r="P49" s="52">
        <f t="shared" si="137"/>
        <v>0</v>
      </c>
      <c r="Q49" s="86" t="s">
        <v>252</v>
      </c>
      <c r="R49" s="33">
        <f t="shared" ca="1" si="138"/>
        <v>0</v>
      </c>
      <c r="S49" s="83">
        <v>0.4</v>
      </c>
      <c r="T49" s="33">
        <f t="shared" ca="1" si="76"/>
        <v>0</v>
      </c>
      <c r="U49" s="83">
        <v>0.4</v>
      </c>
      <c r="V49" s="61" t="str">
        <f t="shared" si="139"/>
        <v xml:space="preserve"> </v>
      </c>
      <c r="W49" s="88" t="s">
        <v>271</v>
      </c>
      <c r="X49" s="61"/>
      <c r="Z49" s="92">
        <v>1</v>
      </c>
      <c r="AB49" s="7">
        <f t="shared" ca="1" si="92"/>
        <v>0</v>
      </c>
      <c r="AC49" s="7">
        <f t="shared" ca="1" si="93"/>
        <v>0</v>
      </c>
      <c r="AD49" s="7">
        <f t="shared" ca="1" si="94"/>
        <v>0</v>
      </c>
      <c r="AE49" s="7">
        <f t="shared" si="95"/>
        <v>0</v>
      </c>
      <c r="AF49" s="7">
        <f t="shared" si="96"/>
        <v>0</v>
      </c>
      <c r="AG49" s="68">
        <f t="shared" ca="1" si="97"/>
        <v>0</v>
      </c>
      <c r="AH49" s="68">
        <f t="shared" ca="1" si="98"/>
        <v>0</v>
      </c>
      <c r="AJ49" s="124"/>
      <c r="AL49" s="51">
        <f t="shared" si="22"/>
        <v>0</v>
      </c>
      <c r="AM49" s="69">
        <f t="shared" ca="1" si="23"/>
        <v>0</v>
      </c>
      <c r="AN49" s="70">
        <f t="shared" ca="1" si="24"/>
        <v>0</v>
      </c>
      <c r="AO49" s="70">
        <f t="shared" ca="1" si="25"/>
        <v>0</v>
      </c>
    </row>
    <row r="50" spans="2:41" x14ac:dyDescent="0.35">
      <c r="B50" t="str">
        <f t="shared" si="136"/>
        <v>CALCULO_EDIF!C5875:E5899</v>
      </c>
      <c r="C50">
        <f t="shared" si="75"/>
        <v>5875</v>
      </c>
      <c r="D50">
        <f t="shared" si="26"/>
        <v>5899</v>
      </c>
      <c r="E50" s="38">
        <v>236</v>
      </c>
      <c r="F50" t="str">
        <f t="shared" si="27"/>
        <v>CALCULO_EDIF!C5875:C5899</v>
      </c>
      <c r="H50" s="3"/>
      <c r="I50" s="2" t="s">
        <v>364</v>
      </c>
      <c r="J50" s="96" t="s">
        <v>389</v>
      </c>
      <c r="K50" s="2"/>
      <c r="L50" s="75"/>
      <c r="M50" s="4"/>
      <c r="N50" s="75">
        <v>0</v>
      </c>
      <c r="O50" s="93">
        <v>1000</v>
      </c>
      <c r="P50" s="52">
        <f t="shared" si="137"/>
        <v>0</v>
      </c>
      <c r="Q50" s="86" t="s">
        <v>252</v>
      </c>
      <c r="R50" s="33">
        <f t="shared" ca="1" si="138"/>
        <v>0</v>
      </c>
      <c r="S50" s="83">
        <v>0.4</v>
      </c>
      <c r="T50" s="33">
        <f t="shared" ca="1" si="76"/>
        <v>0</v>
      </c>
      <c r="U50" s="83">
        <v>0.4</v>
      </c>
      <c r="V50" s="61" t="str">
        <f t="shared" si="139"/>
        <v xml:space="preserve"> </v>
      </c>
      <c r="W50" s="88" t="s">
        <v>271</v>
      </c>
      <c r="X50" s="61"/>
      <c r="Z50" s="92">
        <v>0.2</v>
      </c>
      <c r="AB50" s="7">
        <f t="shared" ca="1" si="92"/>
        <v>0</v>
      </c>
      <c r="AC50" s="7">
        <f t="shared" ca="1" si="93"/>
        <v>0</v>
      </c>
      <c r="AD50" s="7">
        <f t="shared" ca="1" si="94"/>
        <v>0</v>
      </c>
      <c r="AE50" s="7">
        <f t="shared" si="95"/>
        <v>0</v>
      </c>
      <c r="AF50" s="7">
        <f t="shared" si="96"/>
        <v>0</v>
      </c>
      <c r="AG50" s="68">
        <f t="shared" ca="1" si="97"/>
        <v>0</v>
      </c>
      <c r="AH50" s="68">
        <f t="shared" ca="1" si="98"/>
        <v>0</v>
      </c>
      <c r="AJ50" s="124"/>
      <c r="AL50" s="51">
        <f t="shared" si="22"/>
        <v>0</v>
      </c>
      <c r="AM50" s="69">
        <f t="shared" ca="1" si="23"/>
        <v>0</v>
      </c>
      <c r="AN50" s="70">
        <f t="shared" ca="1" si="24"/>
        <v>0</v>
      </c>
      <c r="AO50" s="70">
        <f t="shared" ca="1" si="25"/>
        <v>0</v>
      </c>
    </row>
    <row r="51" spans="2:41" x14ac:dyDescent="0.35">
      <c r="B51" t="str">
        <f t="shared" ref="B51:B52" si="140">CONCATENATE("CALCULO_EDIF!","C",C51,":","E",D51)</f>
        <v>CALCULO_EDIF!C5900:E5924</v>
      </c>
      <c r="C51">
        <f t="shared" ref="C51:C52" si="141">IF(E51=1,1,(E51-1)*25)</f>
        <v>5900</v>
      </c>
      <c r="D51">
        <f t="shared" ref="D51:D52" si="142">IF(E51=1,24,C51+24)</f>
        <v>5924</v>
      </c>
      <c r="E51" s="38">
        <v>237</v>
      </c>
      <c r="F51" t="str">
        <f t="shared" ref="F51:F52" si="143">CONCATENATE("CALCULO_EDIF!","C",C51,":","C",D51)</f>
        <v>CALCULO_EDIF!C5900:C5924</v>
      </c>
      <c r="H51" s="3"/>
      <c r="I51" s="2" t="s">
        <v>366</v>
      </c>
      <c r="J51" s="96" t="s">
        <v>389</v>
      </c>
      <c r="K51" s="2"/>
      <c r="L51" s="75"/>
      <c r="M51" s="4"/>
      <c r="N51" s="75">
        <v>0</v>
      </c>
      <c r="O51" s="93">
        <v>1000</v>
      </c>
      <c r="P51" s="52">
        <f t="shared" ref="P51:P52" si="144">IF(AND(ISBLANK(L51)*ISBLANK(N51)),"-",IF(AND(NOT(ISBLANK(L51))*NOT(ISBLANK(N51))),"Error",IF(ISBLANK(L51),N51,L51*O51)))</f>
        <v>0</v>
      </c>
      <c r="Q51" s="86" t="s">
        <v>252</v>
      </c>
      <c r="R51" s="33">
        <f t="shared" ref="R51:R52" ca="1" si="145">IF(Q51="Otro",$B$1,VLOOKUP(Q51, INDIRECT(B51),2,FALSE))</f>
        <v>0</v>
      </c>
      <c r="S51" s="83">
        <v>0.4</v>
      </c>
      <c r="T51" s="33">
        <f t="shared" ref="T51:T52" ca="1" si="146">IF(Q51="Otro",$B$1,VLOOKUP(Q51, INDIRECT(B51),3,FALSE))</f>
        <v>0</v>
      </c>
      <c r="U51" s="83">
        <v>0.4</v>
      </c>
      <c r="V51" s="61" t="str">
        <f t="shared" ref="V51:V52" si="147">IF(S51+U51&gt;100%,"Error, suma &gt; 100%"," ")</f>
        <v xml:space="preserve"> </v>
      </c>
      <c r="W51" s="88" t="s">
        <v>271</v>
      </c>
      <c r="X51" s="61"/>
      <c r="Z51" s="92">
        <v>1</v>
      </c>
      <c r="AB51" s="7">
        <f t="shared" ref="AB51:AB52" ca="1" si="148">IF(R51="Valor:",P51*S51,P51*R51)</f>
        <v>0</v>
      </c>
      <c r="AC51" s="7">
        <f t="shared" ref="AC51:AC52" ca="1" si="149">IF(T51="Valor:",P51*U51,P51*T51)</f>
        <v>0</v>
      </c>
      <c r="AD51" s="7">
        <f t="shared" ref="AD51:AD52" ca="1" si="150">P51-AC51</f>
        <v>0</v>
      </c>
      <c r="AE51" s="7">
        <f t="shared" ref="AE51:AE52" si="151">P51*Z51</f>
        <v>0</v>
      </c>
      <c r="AF51" s="7">
        <f t="shared" ref="AF51:AF52" si="152">P51-AE51</f>
        <v>0</v>
      </c>
      <c r="AG51" s="68">
        <f t="shared" ref="AG51:AG52" ca="1" si="153">IF(AB51=AE51,AE51,IF(AB51&gt;AE51,AE51,AB51))</f>
        <v>0</v>
      </c>
      <c r="AH51" s="68">
        <f t="shared" ref="AH51:AH52" ca="1" si="154">IF(Z51=0,AE51,IF(AB51=AE51,AE51,IF(AB51&gt;AE51,AE51,IF((AB51/AE51+AN51/AE51)&gt;1,AB51,AO51))))</f>
        <v>0</v>
      </c>
      <c r="AJ51" s="124"/>
      <c r="AL51" s="51">
        <f t="shared" ref="AL51:AL52" si="155">AE51</f>
        <v>0</v>
      </c>
      <c r="AM51" s="69">
        <f t="shared" ref="AM51:AM52" ca="1" si="156">IF(T51="Valor:",U51*Z51,T51*Z51)</f>
        <v>0</v>
      </c>
      <c r="AN51" s="70">
        <f t="shared" ref="AN51:AN52" ca="1" si="157">P51*AM51</f>
        <v>0</v>
      </c>
      <c r="AO51" s="70">
        <f t="shared" ref="AO51:AO52" ca="1" si="158">AL51-AN51</f>
        <v>0</v>
      </c>
    </row>
    <row r="52" spans="2:41" x14ac:dyDescent="0.35">
      <c r="B52" t="str">
        <f t="shared" si="140"/>
        <v>CALCULO_EDIF!C5925:E5949</v>
      </c>
      <c r="C52">
        <f t="shared" si="141"/>
        <v>5925</v>
      </c>
      <c r="D52">
        <f t="shared" si="142"/>
        <v>5949</v>
      </c>
      <c r="E52" s="38">
        <v>238</v>
      </c>
      <c r="F52" t="str">
        <f t="shared" si="143"/>
        <v>CALCULO_EDIF!C5925:C5949</v>
      </c>
      <c r="H52" s="3"/>
      <c r="I52" s="2" t="s">
        <v>367</v>
      </c>
      <c r="J52" s="96" t="s">
        <v>389</v>
      </c>
      <c r="K52" s="2"/>
      <c r="L52" s="75"/>
      <c r="M52" s="4"/>
      <c r="N52" s="75">
        <v>0</v>
      </c>
      <c r="O52" s="93">
        <v>1000</v>
      </c>
      <c r="P52" s="52">
        <f t="shared" si="144"/>
        <v>0</v>
      </c>
      <c r="Q52" s="86" t="s">
        <v>252</v>
      </c>
      <c r="R52" s="33">
        <f t="shared" ca="1" si="145"/>
        <v>0</v>
      </c>
      <c r="S52" s="83">
        <v>0.4</v>
      </c>
      <c r="T52" s="33">
        <f t="shared" ca="1" si="146"/>
        <v>0</v>
      </c>
      <c r="U52" s="83">
        <v>0.4</v>
      </c>
      <c r="V52" s="61" t="str">
        <f t="shared" si="147"/>
        <v xml:space="preserve"> </v>
      </c>
      <c r="W52" s="88" t="s">
        <v>271</v>
      </c>
      <c r="X52" s="61"/>
      <c r="Z52" s="92">
        <v>1</v>
      </c>
      <c r="AB52" s="7">
        <f t="shared" ca="1" si="148"/>
        <v>0</v>
      </c>
      <c r="AC52" s="7">
        <f t="shared" ca="1" si="149"/>
        <v>0</v>
      </c>
      <c r="AD52" s="7">
        <f t="shared" ca="1" si="150"/>
        <v>0</v>
      </c>
      <c r="AE52" s="7">
        <f t="shared" si="151"/>
        <v>0</v>
      </c>
      <c r="AF52" s="7">
        <f t="shared" si="152"/>
        <v>0</v>
      </c>
      <c r="AG52" s="68">
        <f t="shared" ca="1" si="153"/>
        <v>0</v>
      </c>
      <c r="AH52" s="68">
        <f t="shared" ca="1" si="154"/>
        <v>0</v>
      </c>
      <c r="AJ52" s="124"/>
      <c r="AL52" s="51">
        <f t="shared" si="155"/>
        <v>0</v>
      </c>
      <c r="AM52" s="69">
        <f t="shared" ca="1" si="156"/>
        <v>0</v>
      </c>
      <c r="AN52" s="70">
        <f t="shared" ca="1" si="157"/>
        <v>0</v>
      </c>
      <c r="AO52" s="70">
        <f t="shared" ca="1" si="158"/>
        <v>0</v>
      </c>
    </row>
    <row r="53" spans="2:41" x14ac:dyDescent="0.35">
      <c r="B53" t="str">
        <f t="shared" ref="B53" si="159">CONCATENATE("CALCULO_EDIF!","C",C53,":","E",D53)</f>
        <v>CALCULO_EDIF!C5950:E5974</v>
      </c>
      <c r="C53">
        <f t="shared" ref="C53" si="160">IF(E53=1,1,(E53-1)*25)</f>
        <v>5950</v>
      </c>
      <c r="D53">
        <f t="shared" ref="D53" si="161">IF(E53=1,24,C53+24)</f>
        <v>5974</v>
      </c>
      <c r="E53" s="38">
        <v>239</v>
      </c>
      <c r="F53" t="str">
        <f t="shared" ref="F53" si="162">CONCATENATE("CALCULO_EDIF!","C",C53,":","C",D53)</f>
        <v>CALCULO_EDIF!C5950:C5974</v>
      </c>
      <c r="H53" s="3"/>
      <c r="I53" s="2" t="s">
        <v>365</v>
      </c>
      <c r="J53" s="96" t="s">
        <v>389</v>
      </c>
      <c r="K53" s="2"/>
      <c r="L53" s="75"/>
      <c r="M53" s="4"/>
      <c r="N53" s="75">
        <v>0</v>
      </c>
      <c r="O53" s="93">
        <v>1000</v>
      </c>
      <c r="P53" s="52">
        <f t="shared" ref="P53" si="163">IF(AND(ISBLANK(L53)*ISBLANK(N53)),"-",IF(AND(NOT(ISBLANK(L53))*NOT(ISBLANK(N53))),"Error",IF(ISBLANK(L53),N53,L53*O53)))</f>
        <v>0</v>
      </c>
      <c r="Q53" s="86" t="s">
        <v>252</v>
      </c>
      <c r="R53" s="33">
        <f t="shared" ref="R53" ca="1" si="164">IF(Q53="Otro",$B$1,VLOOKUP(Q53, INDIRECT(B53),2,FALSE))</f>
        <v>0</v>
      </c>
      <c r="S53" s="83">
        <v>0.4</v>
      </c>
      <c r="T53" s="33">
        <f t="shared" ref="T53" ca="1" si="165">IF(Q53="Otro",$B$1,VLOOKUP(Q53, INDIRECT(B53),3,FALSE))</f>
        <v>0</v>
      </c>
      <c r="U53" s="83">
        <v>0.4</v>
      </c>
      <c r="V53" s="61" t="str">
        <f t="shared" ref="V53" si="166">IF(S53+U53&gt;100%,"Error, suma &gt; 100%"," ")</f>
        <v xml:space="preserve"> </v>
      </c>
      <c r="W53" s="88" t="s">
        <v>271</v>
      </c>
      <c r="X53" s="61"/>
      <c r="Z53" s="92">
        <v>1</v>
      </c>
      <c r="AB53" s="7">
        <f t="shared" ref="AB53" ca="1" si="167">IF(R53="Valor:",P53*S53,P53*R53)</f>
        <v>0</v>
      </c>
      <c r="AC53" s="7">
        <f t="shared" ref="AC53" ca="1" si="168">IF(T53="Valor:",P53*U53,P53*T53)</f>
        <v>0</v>
      </c>
      <c r="AD53" s="7">
        <f t="shared" ref="AD53" ca="1" si="169">P53-AC53</f>
        <v>0</v>
      </c>
      <c r="AE53" s="7">
        <f t="shared" ref="AE53" si="170">P53*Z53</f>
        <v>0</v>
      </c>
      <c r="AF53" s="7">
        <f t="shared" ref="AF53" si="171">P53-AE53</f>
        <v>0</v>
      </c>
      <c r="AG53" s="68">
        <f t="shared" ref="AG53" ca="1" si="172">IF(AB53=AE53,AE53,IF(AB53&gt;AE53,AE53,AB53))</f>
        <v>0</v>
      </c>
      <c r="AH53" s="68">
        <f t="shared" ref="AH53" ca="1" si="173">IF(Z53=0,AE53,IF(AB53=AE53,AE53,IF(AB53&gt;AE53,AE53,IF((AB53/AE53+AN53/AE53)&gt;1,AB53,AO53))))</f>
        <v>0</v>
      </c>
      <c r="AJ53" s="124"/>
      <c r="AL53" s="51">
        <f t="shared" ref="AL53" si="174">AE53</f>
        <v>0</v>
      </c>
      <c r="AM53" s="69">
        <f t="shared" ref="AM53" ca="1" si="175">IF(T53="Valor:",U53*Z53,T53*Z53)</f>
        <v>0</v>
      </c>
      <c r="AN53" s="70">
        <f t="shared" ref="AN53" ca="1" si="176">P53*AM53</f>
        <v>0</v>
      </c>
      <c r="AO53" s="70">
        <f t="shared" ref="AO53" ca="1" si="177">AL53-AN53</f>
        <v>0</v>
      </c>
    </row>
    <row r="54" spans="2:41" x14ac:dyDescent="0.35">
      <c r="B54" t="str">
        <f t="shared" si="136"/>
        <v>CALCULO_EDIF!C5975:E5999</v>
      </c>
      <c r="C54">
        <f t="shared" si="75"/>
        <v>5975</v>
      </c>
      <c r="D54">
        <f t="shared" si="26"/>
        <v>5999</v>
      </c>
      <c r="E54" s="38">
        <v>240</v>
      </c>
      <c r="F54" t="str">
        <f t="shared" si="27"/>
        <v>CALCULO_EDIF!C5975:C5999</v>
      </c>
      <c r="H54" s="3"/>
      <c r="I54" s="2" t="s">
        <v>344</v>
      </c>
      <c r="J54" s="96" t="s">
        <v>389</v>
      </c>
      <c r="K54" s="2"/>
      <c r="L54" s="75"/>
      <c r="M54" s="4"/>
      <c r="N54" s="75">
        <v>0</v>
      </c>
      <c r="O54" s="93">
        <v>1000</v>
      </c>
      <c r="P54" s="52">
        <f t="shared" si="137"/>
        <v>0</v>
      </c>
      <c r="Q54" s="86" t="s">
        <v>252</v>
      </c>
      <c r="R54" s="33">
        <f t="shared" ca="1" si="138"/>
        <v>0</v>
      </c>
      <c r="S54" s="83">
        <v>0.4</v>
      </c>
      <c r="T54" s="33">
        <f t="shared" ca="1" si="76"/>
        <v>0</v>
      </c>
      <c r="U54" s="83">
        <v>0.4</v>
      </c>
      <c r="V54" s="61" t="str">
        <f t="shared" si="139"/>
        <v xml:space="preserve"> </v>
      </c>
      <c r="W54" s="88" t="s">
        <v>271</v>
      </c>
      <c r="X54" s="61"/>
      <c r="Z54" s="92">
        <v>0.02</v>
      </c>
      <c r="AB54" s="7">
        <f t="shared" ca="1" si="92"/>
        <v>0</v>
      </c>
      <c r="AC54" s="7">
        <f t="shared" ca="1" si="93"/>
        <v>0</v>
      </c>
      <c r="AD54" s="7">
        <f t="shared" ca="1" si="94"/>
        <v>0</v>
      </c>
      <c r="AE54" s="7">
        <f t="shared" si="95"/>
        <v>0</v>
      </c>
      <c r="AF54" s="7">
        <f t="shared" si="96"/>
        <v>0</v>
      </c>
      <c r="AG54" s="68">
        <f t="shared" ca="1" si="97"/>
        <v>0</v>
      </c>
      <c r="AH54" s="68">
        <f t="shared" ca="1" si="98"/>
        <v>0</v>
      </c>
      <c r="AJ54" s="124"/>
      <c r="AL54" s="51">
        <f t="shared" si="22"/>
        <v>0</v>
      </c>
      <c r="AM54" s="69">
        <f t="shared" ca="1" si="23"/>
        <v>0</v>
      </c>
      <c r="AN54" s="70">
        <f t="shared" ca="1" si="24"/>
        <v>0</v>
      </c>
      <c r="AO54" s="70">
        <f t="shared" ca="1" si="25"/>
        <v>0</v>
      </c>
    </row>
    <row r="55" spans="2:41" x14ac:dyDescent="0.35">
      <c r="B55" t="str">
        <f t="shared" si="136"/>
        <v>CALCULO_EDIF!C6000:E6024</v>
      </c>
      <c r="C55">
        <f t="shared" si="75"/>
        <v>6000</v>
      </c>
      <c r="D55">
        <f t="shared" si="26"/>
        <v>6024</v>
      </c>
      <c r="E55" s="38">
        <v>241</v>
      </c>
      <c r="F55" t="str">
        <f t="shared" si="27"/>
        <v>CALCULO_EDIF!C6000:C6024</v>
      </c>
      <c r="H55" s="3"/>
      <c r="I55" s="2" t="s">
        <v>345</v>
      </c>
      <c r="J55" s="96" t="s">
        <v>389</v>
      </c>
      <c r="K55" s="2"/>
      <c r="L55" s="75"/>
      <c r="M55" s="4"/>
      <c r="N55" s="75">
        <v>0</v>
      </c>
      <c r="O55" s="93">
        <v>1000</v>
      </c>
      <c r="P55" s="52">
        <f t="shared" si="137"/>
        <v>0</v>
      </c>
      <c r="Q55" s="86" t="s">
        <v>252</v>
      </c>
      <c r="R55" s="33">
        <f t="shared" ca="1" si="138"/>
        <v>0</v>
      </c>
      <c r="S55" s="83">
        <v>0.4</v>
      </c>
      <c r="T55" s="33">
        <f t="shared" ca="1" si="76"/>
        <v>0</v>
      </c>
      <c r="U55" s="83">
        <v>0.4</v>
      </c>
      <c r="V55" s="61" t="str">
        <f t="shared" si="139"/>
        <v xml:space="preserve"> </v>
      </c>
      <c r="W55" s="88" t="s">
        <v>271</v>
      </c>
      <c r="X55" s="61"/>
      <c r="Z55" s="92">
        <v>1</v>
      </c>
      <c r="AB55" s="7">
        <f t="shared" ca="1" si="92"/>
        <v>0</v>
      </c>
      <c r="AC55" s="7">
        <f t="shared" ca="1" si="93"/>
        <v>0</v>
      </c>
      <c r="AD55" s="7">
        <f t="shared" ca="1" si="94"/>
        <v>0</v>
      </c>
      <c r="AE55" s="7">
        <f t="shared" si="95"/>
        <v>0</v>
      </c>
      <c r="AF55" s="7">
        <f t="shared" si="96"/>
        <v>0</v>
      </c>
      <c r="AG55" s="68">
        <f t="shared" ca="1" si="97"/>
        <v>0</v>
      </c>
      <c r="AH55" s="68">
        <f t="shared" ca="1" si="98"/>
        <v>0</v>
      </c>
      <c r="AJ55" s="124"/>
      <c r="AL55" s="51">
        <f t="shared" si="22"/>
        <v>0</v>
      </c>
      <c r="AM55" s="69">
        <f t="shared" ca="1" si="23"/>
        <v>0</v>
      </c>
      <c r="AN55" s="70">
        <f t="shared" ca="1" si="24"/>
        <v>0</v>
      </c>
      <c r="AO55" s="70">
        <f t="shared" ca="1" si="25"/>
        <v>0</v>
      </c>
    </row>
    <row r="56" spans="2:41" x14ac:dyDescent="0.35">
      <c r="B56" t="str">
        <f t="shared" si="136"/>
        <v>CALCULO_EDIF!C6025:E6049</v>
      </c>
      <c r="C56">
        <f t="shared" si="75"/>
        <v>6025</v>
      </c>
      <c r="D56">
        <f t="shared" si="26"/>
        <v>6049</v>
      </c>
      <c r="E56" s="38">
        <v>242</v>
      </c>
      <c r="F56" t="str">
        <f t="shared" si="27"/>
        <v>CALCULO_EDIF!C6025:C6049</v>
      </c>
      <c r="H56" s="2"/>
      <c r="I56" s="2" t="s">
        <v>346</v>
      </c>
      <c r="J56" s="96" t="s">
        <v>389</v>
      </c>
      <c r="K56" s="2"/>
      <c r="L56" s="75"/>
      <c r="M56" s="4"/>
      <c r="N56" s="75">
        <v>0</v>
      </c>
      <c r="O56" s="93">
        <v>1000</v>
      </c>
      <c r="P56" s="52">
        <f t="shared" si="137"/>
        <v>0</v>
      </c>
      <c r="Q56" s="86" t="s">
        <v>252</v>
      </c>
      <c r="R56" s="33">
        <f t="shared" ca="1" si="138"/>
        <v>0</v>
      </c>
      <c r="S56" s="83">
        <v>0.4</v>
      </c>
      <c r="T56" s="33">
        <f t="shared" ca="1" si="76"/>
        <v>0</v>
      </c>
      <c r="U56" s="83">
        <v>0.4</v>
      </c>
      <c r="V56" s="61" t="str">
        <f t="shared" si="139"/>
        <v xml:space="preserve"> </v>
      </c>
      <c r="W56" s="88" t="s">
        <v>271</v>
      </c>
      <c r="X56" s="61"/>
      <c r="Z56" s="92">
        <v>1</v>
      </c>
      <c r="AB56" s="7">
        <f t="shared" ca="1" si="92"/>
        <v>0</v>
      </c>
      <c r="AC56" s="7">
        <f t="shared" ca="1" si="93"/>
        <v>0</v>
      </c>
      <c r="AD56" s="7">
        <f t="shared" ca="1" si="94"/>
        <v>0</v>
      </c>
      <c r="AE56" s="7">
        <f t="shared" si="95"/>
        <v>0</v>
      </c>
      <c r="AF56" s="7">
        <f t="shared" si="96"/>
        <v>0</v>
      </c>
      <c r="AG56" s="68">
        <f t="shared" ca="1" si="97"/>
        <v>0</v>
      </c>
      <c r="AH56" s="68">
        <f t="shared" ca="1" si="98"/>
        <v>0</v>
      </c>
      <c r="AJ56" s="124"/>
      <c r="AL56" s="51">
        <f t="shared" si="22"/>
        <v>0</v>
      </c>
      <c r="AM56" s="69">
        <f t="shared" ca="1" si="23"/>
        <v>0</v>
      </c>
      <c r="AN56" s="70">
        <f t="shared" ca="1" si="24"/>
        <v>0</v>
      </c>
      <c r="AO56" s="70">
        <f t="shared" ca="1" si="25"/>
        <v>0</v>
      </c>
    </row>
    <row r="57" spans="2:41" x14ac:dyDescent="0.35">
      <c r="B57" t="str">
        <f t="shared" si="136"/>
        <v>CALCULO_EDIF!C6050:E6074</v>
      </c>
      <c r="C57">
        <f t="shared" si="75"/>
        <v>6050</v>
      </c>
      <c r="D57">
        <f t="shared" si="26"/>
        <v>6074</v>
      </c>
      <c r="E57" s="38">
        <v>243</v>
      </c>
      <c r="F57" t="str">
        <f t="shared" si="27"/>
        <v>CALCULO_EDIF!C6050:C6074</v>
      </c>
      <c r="H57" s="2"/>
      <c r="I57" s="2" t="s">
        <v>347</v>
      </c>
      <c r="J57" s="96" t="s">
        <v>389</v>
      </c>
      <c r="K57" s="2"/>
      <c r="L57" s="75"/>
      <c r="M57" s="4"/>
      <c r="N57" s="75">
        <v>0</v>
      </c>
      <c r="O57" s="93">
        <v>1000</v>
      </c>
      <c r="P57" s="52">
        <f t="shared" si="137"/>
        <v>0</v>
      </c>
      <c r="Q57" s="86" t="s">
        <v>252</v>
      </c>
      <c r="R57" s="33">
        <f t="shared" ca="1" si="138"/>
        <v>0</v>
      </c>
      <c r="S57" s="83">
        <v>0.4</v>
      </c>
      <c r="T57" s="33">
        <f t="shared" ca="1" si="76"/>
        <v>0</v>
      </c>
      <c r="U57" s="83">
        <v>0.4</v>
      </c>
      <c r="V57" s="61" t="str">
        <f t="shared" si="139"/>
        <v xml:space="preserve"> </v>
      </c>
      <c r="W57" s="88" t="s">
        <v>271</v>
      </c>
      <c r="X57" s="61"/>
      <c r="Z57" s="92">
        <v>0.02</v>
      </c>
      <c r="AB57" s="7">
        <f t="shared" ca="1" si="92"/>
        <v>0</v>
      </c>
      <c r="AC57" s="7">
        <f t="shared" ca="1" si="93"/>
        <v>0</v>
      </c>
      <c r="AD57" s="7">
        <f t="shared" ca="1" si="94"/>
        <v>0</v>
      </c>
      <c r="AE57" s="7">
        <f t="shared" si="95"/>
        <v>0</v>
      </c>
      <c r="AF57" s="7">
        <f t="shared" si="96"/>
        <v>0</v>
      </c>
      <c r="AG57" s="68">
        <f t="shared" ca="1" si="97"/>
        <v>0</v>
      </c>
      <c r="AH57" s="68">
        <f t="shared" ca="1" si="98"/>
        <v>0</v>
      </c>
      <c r="AJ57" s="124"/>
      <c r="AL57" s="51">
        <f t="shared" si="22"/>
        <v>0</v>
      </c>
      <c r="AM57" s="69">
        <f t="shared" ca="1" si="23"/>
        <v>0</v>
      </c>
      <c r="AN57" s="70">
        <f t="shared" ca="1" si="24"/>
        <v>0</v>
      </c>
      <c r="AO57" s="70">
        <f t="shared" ca="1" si="25"/>
        <v>0</v>
      </c>
    </row>
    <row r="58" spans="2:41" x14ac:dyDescent="0.35">
      <c r="B58" t="str">
        <f t="shared" si="136"/>
        <v>CALCULO_EDIF!C6075:E6099</v>
      </c>
      <c r="C58">
        <f t="shared" si="75"/>
        <v>6075</v>
      </c>
      <c r="D58">
        <f t="shared" si="26"/>
        <v>6099</v>
      </c>
      <c r="E58" s="38">
        <v>244</v>
      </c>
      <c r="F58" t="str">
        <f t="shared" si="27"/>
        <v>CALCULO_EDIF!C6075:C6099</v>
      </c>
      <c r="H58" s="2"/>
      <c r="I58" s="2" t="s">
        <v>348</v>
      </c>
      <c r="J58" s="96" t="s">
        <v>389</v>
      </c>
      <c r="K58" s="2"/>
      <c r="L58" s="75"/>
      <c r="M58" s="4"/>
      <c r="N58" s="75">
        <v>0</v>
      </c>
      <c r="O58" s="93">
        <v>1000</v>
      </c>
      <c r="P58" s="52">
        <f t="shared" si="137"/>
        <v>0</v>
      </c>
      <c r="Q58" s="86" t="s">
        <v>252</v>
      </c>
      <c r="R58" s="33">
        <f t="shared" ca="1" si="138"/>
        <v>0</v>
      </c>
      <c r="S58" s="83">
        <v>0.4</v>
      </c>
      <c r="T58" s="33">
        <f t="shared" ca="1" si="76"/>
        <v>0</v>
      </c>
      <c r="U58" s="83">
        <v>0.4</v>
      </c>
      <c r="V58" s="61" t="str">
        <f t="shared" si="139"/>
        <v xml:space="preserve"> </v>
      </c>
      <c r="W58" s="88" t="s">
        <v>271</v>
      </c>
      <c r="X58" s="61"/>
      <c r="Z58" s="92">
        <v>1</v>
      </c>
      <c r="AB58" s="7">
        <f t="shared" ca="1" si="92"/>
        <v>0</v>
      </c>
      <c r="AC58" s="7">
        <f t="shared" ca="1" si="93"/>
        <v>0</v>
      </c>
      <c r="AD58" s="7">
        <f t="shared" ca="1" si="94"/>
        <v>0</v>
      </c>
      <c r="AE58" s="7">
        <f t="shared" si="95"/>
        <v>0</v>
      </c>
      <c r="AF58" s="7">
        <f t="shared" si="96"/>
        <v>0</v>
      </c>
      <c r="AG58" s="68">
        <f t="shared" ca="1" si="97"/>
        <v>0</v>
      </c>
      <c r="AH58" s="68">
        <f t="shared" ca="1" si="98"/>
        <v>0</v>
      </c>
      <c r="AJ58" s="124"/>
      <c r="AL58" s="51">
        <f t="shared" si="22"/>
        <v>0</v>
      </c>
      <c r="AM58" s="69">
        <f t="shared" ca="1" si="23"/>
        <v>0</v>
      </c>
      <c r="AN58" s="70">
        <f t="shared" ca="1" si="24"/>
        <v>0</v>
      </c>
      <c r="AO58" s="70">
        <f t="shared" ca="1" si="25"/>
        <v>0</v>
      </c>
    </row>
    <row r="59" spans="2:41" x14ac:dyDescent="0.35">
      <c r="B59" t="str">
        <f t="shared" si="136"/>
        <v>CALCULO_EDIF!C6100:E6124</v>
      </c>
      <c r="C59">
        <f t="shared" si="75"/>
        <v>6100</v>
      </c>
      <c r="D59">
        <f t="shared" si="26"/>
        <v>6124</v>
      </c>
      <c r="E59" s="38">
        <v>245</v>
      </c>
      <c r="F59" t="str">
        <f t="shared" si="27"/>
        <v>CALCULO_EDIF!C6100:C6124</v>
      </c>
      <c r="H59" s="3"/>
      <c r="I59" s="2" t="s">
        <v>349</v>
      </c>
      <c r="J59" s="96" t="s">
        <v>389</v>
      </c>
      <c r="K59" s="2"/>
      <c r="L59" s="75"/>
      <c r="M59" s="4"/>
      <c r="N59" s="75">
        <v>0</v>
      </c>
      <c r="O59" s="93">
        <v>1000</v>
      </c>
      <c r="P59" s="52">
        <f t="shared" si="137"/>
        <v>0</v>
      </c>
      <c r="Q59" s="86" t="s">
        <v>252</v>
      </c>
      <c r="R59" s="33">
        <f t="shared" ca="1" si="138"/>
        <v>0</v>
      </c>
      <c r="S59" s="83">
        <v>0.4</v>
      </c>
      <c r="T59" s="33">
        <f t="shared" ca="1" si="76"/>
        <v>0</v>
      </c>
      <c r="U59" s="83">
        <v>0.4</v>
      </c>
      <c r="V59" s="61" t="str">
        <f t="shared" si="139"/>
        <v xml:space="preserve"> </v>
      </c>
      <c r="W59" s="88" t="s">
        <v>271</v>
      </c>
      <c r="X59" s="61"/>
      <c r="Z59" s="92">
        <v>1</v>
      </c>
      <c r="AB59" s="7">
        <f t="shared" ca="1" si="92"/>
        <v>0</v>
      </c>
      <c r="AC59" s="7">
        <f t="shared" ca="1" si="93"/>
        <v>0</v>
      </c>
      <c r="AD59" s="7">
        <f t="shared" ca="1" si="94"/>
        <v>0</v>
      </c>
      <c r="AE59" s="7">
        <f t="shared" si="95"/>
        <v>0</v>
      </c>
      <c r="AF59" s="7">
        <f t="shared" si="96"/>
        <v>0</v>
      </c>
      <c r="AG59" s="68">
        <f t="shared" ca="1" si="97"/>
        <v>0</v>
      </c>
      <c r="AH59" s="68">
        <f t="shared" ca="1" si="98"/>
        <v>0</v>
      </c>
      <c r="AJ59" s="124"/>
      <c r="AL59" s="51">
        <f t="shared" si="22"/>
        <v>0</v>
      </c>
      <c r="AM59" s="69">
        <f t="shared" ca="1" si="23"/>
        <v>0</v>
      </c>
      <c r="AN59" s="70">
        <f t="shared" ca="1" si="24"/>
        <v>0</v>
      </c>
      <c r="AO59" s="70">
        <f t="shared" ca="1" si="25"/>
        <v>0</v>
      </c>
    </row>
    <row r="60" spans="2:41" x14ac:dyDescent="0.35">
      <c r="B60" t="str">
        <f t="shared" si="136"/>
        <v>CALCULO_EDIF!C6125:E6149</v>
      </c>
      <c r="C60">
        <f t="shared" ref="C60:C61" si="178">IF(E60=1,1,(E60-1)*25)</f>
        <v>6125</v>
      </c>
      <c r="D60">
        <f t="shared" ref="D60:D61" si="179">IF(E60=1,24,C60+24)</f>
        <v>6149</v>
      </c>
      <c r="E60" s="38">
        <v>246</v>
      </c>
      <c r="F60" t="str">
        <f t="shared" ref="F60:F61" si="180">CONCATENATE("CALCULO_EDIF!","C",C60,":","C",D60)</f>
        <v>CALCULO_EDIF!C6125:C6149</v>
      </c>
      <c r="H60" s="3"/>
      <c r="I60" s="2" t="s">
        <v>350</v>
      </c>
      <c r="J60" s="96" t="s">
        <v>389</v>
      </c>
      <c r="K60" s="2"/>
      <c r="L60" s="75"/>
      <c r="M60" s="4"/>
      <c r="N60" s="75">
        <v>0</v>
      </c>
      <c r="O60" s="93">
        <v>1000</v>
      </c>
      <c r="P60" s="52">
        <f t="shared" ref="P60:P61" si="181">IF(AND(ISBLANK(L60)*ISBLANK(N60)),"-",IF(AND(NOT(ISBLANK(L60))*NOT(ISBLANK(N60))),"Error",IF(ISBLANK(L60),N60,L60*O60)))</f>
        <v>0</v>
      </c>
      <c r="Q60" s="86" t="s">
        <v>252</v>
      </c>
      <c r="R60" s="33">
        <f t="shared" ref="R60:R61" ca="1" si="182">IF(Q60="Otro",$B$1,VLOOKUP(Q60, INDIRECT(B60),2,FALSE))</f>
        <v>0</v>
      </c>
      <c r="S60" s="83">
        <v>0.4</v>
      </c>
      <c r="T60" s="33">
        <f t="shared" ca="1" si="76"/>
        <v>0</v>
      </c>
      <c r="U60" s="83">
        <v>0.4</v>
      </c>
      <c r="V60" s="61" t="str">
        <f t="shared" si="139"/>
        <v xml:space="preserve"> </v>
      </c>
      <c r="W60" s="88" t="s">
        <v>271</v>
      </c>
      <c r="X60" s="61"/>
      <c r="Z60" s="92">
        <v>0.2</v>
      </c>
      <c r="AB60" s="7">
        <f t="shared" ca="1" si="92"/>
        <v>0</v>
      </c>
      <c r="AC60" s="7">
        <f t="shared" ca="1" si="93"/>
        <v>0</v>
      </c>
      <c r="AD60" s="7">
        <f t="shared" ca="1" si="94"/>
        <v>0</v>
      </c>
      <c r="AE60" s="7">
        <f t="shared" si="95"/>
        <v>0</v>
      </c>
      <c r="AF60" s="7">
        <f t="shared" si="96"/>
        <v>0</v>
      </c>
      <c r="AG60" s="68">
        <f t="shared" ca="1" si="97"/>
        <v>0</v>
      </c>
      <c r="AH60" s="68">
        <f t="shared" ca="1" si="98"/>
        <v>0</v>
      </c>
      <c r="AJ60" s="124"/>
      <c r="AL60" s="51">
        <f t="shared" si="22"/>
        <v>0</v>
      </c>
      <c r="AM60" s="69">
        <f t="shared" ca="1" si="23"/>
        <v>0</v>
      </c>
      <c r="AN60" s="70">
        <f t="shared" ca="1" si="24"/>
        <v>0</v>
      </c>
      <c r="AO60" s="70">
        <f t="shared" ca="1" si="25"/>
        <v>0</v>
      </c>
    </row>
    <row r="61" spans="2:41" x14ac:dyDescent="0.35">
      <c r="B61" t="str">
        <f t="shared" si="136"/>
        <v>CALCULO_EDIF!C6150:E6174</v>
      </c>
      <c r="C61">
        <f t="shared" si="178"/>
        <v>6150</v>
      </c>
      <c r="D61">
        <f t="shared" si="179"/>
        <v>6174</v>
      </c>
      <c r="E61" s="38">
        <v>247</v>
      </c>
      <c r="F61" t="str">
        <f t="shared" si="180"/>
        <v>CALCULO_EDIF!C6150:C6174</v>
      </c>
      <c r="H61" s="3"/>
      <c r="I61" s="2" t="s">
        <v>351</v>
      </c>
      <c r="J61" s="96" t="s">
        <v>389</v>
      </c>
      <c r="K61" s="2"/>
      <c r="L61" s="75"/>
      <c r="M61" s="4"/>
      <c r="N61" s="75">
        <v>0</v>
      </c>
      <c r="O61" s="93">
        <v>1000</v>
      </c>
      <c r="P61" s="52">
        <f t="shared" si="181"/>
        <v>0</v>
      </c>
      <c r="Q61" s="86" t="s">
        <v>252</v>
      </c>
      <c r="R61" s="33">
        <f t="shared" ca="1" si="182"/>
        <v>0</v>
      </c>
      <c r="S61" s="83">
        <v>0.4</v>
      </c>
      <c r="T61" s="33">
        <f t="shared" ca="1" si="76"/>
        <v>0</v>
      </c>
      <c r="U61" s="83">
        <v>0.4</v>
      </c>
      <c r="V61" s="61" t="str">
        <f t="shared" si="139"/>
        <v xml:space="preserve"> </v>
      </c>
      <c r="W61" s="88" t="s">
        <v>271</v>
      </c>
      <c r="X61" s="61"/>
      <c r="Z61" s="92">
        <v>1</v>
      </c>
      <c r="AB61" s="7">
        <f t="shared" ca="1" si="92"/>
        <v>0</v>
      </c>
      <c r="AC61" s="7">
        <f t="shared" ca="1" si="93"/>
        <v>0</v>
      </c>
      <c r="AD61" s="7">
        <f t="shared" ca="1" si="94"/>
        <v>0</v>
      </c>
      <c r="AE61" s="7">
        <f t="shared" si="95"/>
        <v>0</v>
      </c>
      <c r="AF61" s="7">
        <f t="shared" si="96"/>
        <v>0</v>
      </c>
      <c r="AG61" s="68">
        <f t="shared" ca="1" si="97"/>
        <v>0</v>
      </c>
      <c r="AH61" s="68">
        <f t="shared" ca="1" si="98"/>
        <v>0</v>
      </c>
      <c r="AJ61" s="124"/>
      <c r="AL61" s="51">
        <f t="shared" si="22"/>
        <v>0</v>
      </c>
      <c r="AM61" s="69">
        <f t="shared" ca="1" si="23"/>
        <v>0</v>
      </c>
      <c r="AN61" s="70">
        <f t="shared" ca="1" si="24"/>
        <v>0</v>
      </c>
      <c r="AO61" s="70">
        <f t="shared" ca="1" si="25"/>
        <v>0</v>
      </c>
    </row>
    <row r="62" spans="2:41" x14ac:dyDescent="0.35">
      <c r="B62" t="str">
        <f t="shared" si="136"/>
        <v>CALCULO_EDIF!C6175:E6199</v>
      </c>
      <c r="C62">
        <f t="shared" si="75"/>
        <v>6175</v>
      </c>
      <c r="D62">
        <f t="shared" si="26"/>
        <v>6199</v>
      </c>
      <c r="E62" s="38">
        <v>248</v>
      </c>
      <c r="F62" t="str">
        <f t="shared" si="27"/>
        <v>CALCULO_EDIF!C6175:C6199</v>
      </c>
      <c r="H62" s="3"/>
      <c r="I62" s="2" t="s">
        <v>352</v>
      </c>
      <c r="J62" s="96" t="s">
        <v>389</v>
      </c>
      <c r="K62" s="2"/>
      <c r="L62" s="75"/>
      <c r="M62" s="4"/>
      <c r="N62" s="75">
        <v>0</v>
      </c>
      <c r="O62" s="93">
        <v>1000</v>
      </c>
      <c r="P62" s="52">
        <f t="shared" si="137"/>
        <v>0</v>
      </c>
      <c r="Q62" s="86" t="s">
        <v>252</v>
      </c>
      <c r="R62" s="33">
        <f t="shared" ca="1" si="138"/>
        <v>0</v>
      </c>
      <c r="S62" s="83">
        <v>0.4</v>
      </c>
      <c r="T62" s="33">
        <f t="shared" ca="1" si="76"/>
        <v>0</v>
      </c>
      <c r="U62" s="83">
        <v>0.4</v>
      </c>
      <c r="V62" s="61" t="str">
        <f t="shared" si="139"/>
        <v xml:space="preserve"> </v>
      </c>
      <c r="W62" s="88" t="s">
        <v>271</v>
      </c>
      <c r="X62" s="61"/>
      <c r="Z62" s="92">
        <v>0.25</v>
      </c>
      <c r="AB62" s="7">
        <f t="shared" ca="1" si="92"/>
        <v>0</v>
      </c>
      <c r="AC62" s="7">
        <f t="shared" ca="1" si="93"/>
        <v>0</v>
      </c>
      <c r="AD62" s="7">
        <f t="shared" ca="1" si="94"/>
        <v>0</v>
      </c>
      <c r="AE62" s="7">
        <f t="shared" si="95"/>
        <v>0</v>
      </c>
      <c r="AF62" s="7">
        <f t="shared" si="96"/>
        <v>0</v>
      </c>
      <c r="AG62" s="68">
        <f t="shared" ca="1" si="97"/>
        <v>0</v>
      </c>
      <c r="AH62" s="68">
        <f t="shared" ca="1" si="98"/>
        <v>0</v>
      </c>
      <c r="AJ62" s="124"/>
      <c r="AL62" s="51">
        <f t="shared" si="22"/>
        <v>0</v>
      </c>
      <c r="AM62" s="69">
        <f t="shared" ca="1" si="23"/>
        <v>0</v>
      </c>
      <c r="AN62" s="70">
        <f t="shared" ca="1" si="24"/>
        <v>0</v>
      </c>
      <c r="AO62" s="70">
        <f t="shared" ca="1" si="25"/>
        <v>0</v>
      </c>
    </row>
    <row r="63" spans="2:41" x14ac:dyDescent="0.35">
      <c r="B63" t="str">
        <f t="shared" si="136"/>
        <v>CALCULO_EDIF!C6200:E6224</v>
      </c>
      <c r="C63">
        <f t="shared" si="75"/>
        <v>6200</v>
      </c>
      <c r="D63">
        <f t="shared" si="26"/>
        <v>6224</v>
      </c>
      <c r="E63" s="38">
        <v>249</v>
      </c>
      <c r="F63" t="str">
        <f t="shared" si="27"/>
        <v>CALCULO_EDIF!C6200:C6224</v>
      </c>
      <c r="H63" s="2"/>
      <c r="I63" s="2" t="s">
        <v>353</v>
      </c>
      <c r="J63" s="96" t="s">
        <v>389</v>
      </c>
      <c r="K63" s="2"/>
      <c r="L63" s="75"/>
      <c r="M63" s="4"/>
      <c r="N63" s="75">
        <v>0</v>
      </c>
      <c r="O63" s="93">
        <v>1000</v>
      </c>
      <c r="P63" s="52">
        <f t="shared" si="137"/>
        <v>0</v>
      </c>
      <c r="Q63" s="86" t="s">
        <v>252</v>
      </c>
      <c r="R63" s="33">
        <f t="shared" ca="1" si="138"/>
        <v>0</v>
      </c>
      <c r="S63" s="83">
        <v>0.4</v>
      </c>
      <c r="T63" s="33">
        <f t="shared" ca="1" si="76"/>
        <v>0</v>
      </c>
      <c r="U63" s="83">
        <v>0.4</v>
      </c>
      <c r="V63" s="61" t="str">
        <f t="shared" si="139"/>
        <v xml:space="preserve"> </v>
      </c>
      <c r="W63" s="88" t="s">
        <v>271</v>
      </c>
      <c r="X63" s="61"/>
      <c r="Z63" s="92">
        <v>0.8</v>
      </c>
      <c r="AB63" s="7">
        <f t="shared" ca="1" si="92"/>
        <v>0</v>
      </c>
      <c r="AC63" s="7">
        <f t="shared" ca="1" si="93"/>
        <v>0</v>
      </c>
      <c r="AD63" s="7">
        <f t="shared" ca="1" si="94"/>
        <v>0</v>
      </c>
      <c r="AE63" s="7">
        <f t="shared" si="95"/>
        <v>0</v>
      </c>
      <c r="AF63" s="7">
        <f t="shared" si="96"/>
        <v>0</v>
      </c>
      <c r="AG63" s="68">
        <f t="shared" ref="AG63:AG140" ca="1" si="183">IF(AB63=AE63,AE63,IF(AB63&gt;AE63,AE63,AB63))</f>
        <v>0</v>
      </c>
      <c r="AH63" s="68">
        <f t="shared" ca="1" si="98"/>
        <v>0</v>
      </c>
      <c r="AJ63" s="124"/>
      <c r="AL63" s="51">
        <f t="shared" si="22"/>
        <v>0</v>
      </c>
      <c r="AM63" s="69">
        <f t="shared" ca="1" si="23"/>
        <v>0</v>
      </c>
      <c r="AN63" s="70">
        <f t="shared" ca="1" si="24"/>
        <v>0</v>
      </c>
      <c r="AO63" s="70">
        <f t="shared" ca="1" si="25"/>
        <v>0</v>
      </c>
    </row>
    <row r="64" spans="2:41" x14ac:dyDescent="0.35">
      <c r="B64" t="str">
        <f t="shared" si="136"/>
        <v>CALCULO_EDIF!C6225:E6249</v>
      </c>
      <c r="C64">
        <f t="shared" ref="C64" si="184">IF(E64=1,1,(E64-1)*25)</f>
        <v>6225</v>
      </c>
      <c r="D64">
        <f t="shared" ref="D64" si="185">IF(E64=1,24,C64+24)</f>
        <v>6249</v>
      </c>
      <c r="E64" s="38">
        <v>250</v>
      </c>
      <c r="F64" t="str">
        <f t="shared" ref="F64" si="186">CONCATENATE("CALCULO_EDIF!","C",C64,":","C",D64)</f>
        <v>CALCULO_EDIF!C6225:C6249</v>
      </c>
      <c r="H64" s="2"/>
      <c r="I64" s="2" t="s">
        <v>27</v>
      </c>
      <c r="J64" s="96" t="s">
        <v>389</v>
      </c>
      <c r="K64" s="2"/>
      <c r="L64" s="75"/>
      <c r="M64" s="4"/>
      <c r="N64" s="75">
        <v>0</v>
      </c>
      <c r="O64" s="93">
        <v>1000</v>
      </c>
      <c r="P64" s="52">
        <f t="shared" ref="P64" si="187">IF(AND(ISBLANK(L64)*ISBLANK(N64)),"-",IF(AND(NOT(ISBLANK(L64))*NOT(ISBLANK(N64))),"Error",IF(ISBLANK(L64),N64,L64*O64)))</f>
        <v>0</v>
      </c>
      <c r="Q64" s="86" t="s">
        <v>252</v>
      </c>
      <c r="R64" s="33">
        <f t="shared" ref="R64" ca="1" si="188">IF(Q64="Otro",$B$1,VLOOKUP(Q64, INDIRECT(B64),2,FALSE))</f>
        <v>0</v>
      </c>
      <c r="S64" s="83">
        <v>0.4</v>
      </c>
      <c r="T64" s="33">
        <f t="shared" ca="1" si="76"/>
        <v>0</v>
      </c>
      <c r="U64" s="83">
        <v>0.4</v>
      </c>
      <c r="V64" s="61" t="str">
        <f t="shared" si="139"/>
        <v xml:space="preserve"> </v>
      </c>
      <c r="W64" s="88" t="s">
        <v>271</v>
      </c>
      <c r="X64" s="61"/>
      <c r="Z64" s="92">
        <v>1</v>
      </c>
      <c r="AB64" s="7">
        <f t="shared" ca="1" si="92"/>
        <v>0</v>
      </c>
      <c r="AC64" s="7">
        <f t="shared" ca="1" si="93"/>
        <v>0</v>
      </c>
      <c r="AD64" s="7">
        <f t="shared" ca="1" si="94"/>
        <v>0</v>
      </c>
      <c r="AE64" s="7">
        <f t="shared" si="95"/>
        <v>0</v>
      </c>
      <c r="AF64" s="7">
        <f t="shared" si="96"/>
        <v>0</v>
      </c>
      <c r="AG64" s="68">
        <f t="shared" ca="1" si="183"/>
        <v>0</v>
      </c>
      <c r="AH64" s="68">
        <f t="shared" ca="1" si="98"/>
        <v>0</v>
      </c>
      <c r="AJ64" s="124"/>
      <c r="AL64" s="51">
        <f t="shared" si="22"/>
        <v>0</v>
      </c>
      <c r="AM64" s="69">
        <f t="shared" ca="1" si="23"/>
        <v>0</v>
      </c>
      <c r="AN64" s="70">
        <f t="shared" ca="1" si="24"/>
        <v>0</v>
      </c>
      <c r="AO64" s="70">
        <f t="shared" ca="1" si="25"/>
        <v>0</v>
      </c>
    </row>
    <row r="65" spans="2:41" s="23" customFormat="1" ht="4.5" customHeight="1" x14ac:dyDescent="0.35">
      <c r="B65"/>
      <c r="C65"/>
      <c r="D65"/>
      <c r="E65" s="38"/>
      <c r="F65"/>
      <c r="G65"/>
      <c r="L65" s="76"/>
      <c r="N65" s="76"/>
      <c r="O65" s="80"/>
      <c r="P65" s="45"/>
      <c r="Q65" s="76"/>
      <c r="S65" s="76"/>
      <c r="U65" s="76"/>
      <c r="W65" s="76"/>
      <c r="Z65" s="76"/>
    </row>
    <row r="66" spans="2:41" ht="43.5" x14ac:dyDescent="0.35">
      <c r="B66" t="str">
        <f>CONCATENATE("CALCULO_EDIF!","C",C66,":","E",D66)</f>
        <v>CALCULO_EDIF!C6250:E6274</v>
      </c>
      <c r="C66">
        <f t="shared" ref="C66:C69" si="189">IF(E66=1,1,(E66-1)*25)</f>
        <v>6250</v>
      </c>
      <c r="D66">
        <f t="shared" ref="D66:D69" si="190">IF(E66=1,24,C66+24)</f>
        <v>6274</v>
      </c>
      <c r="E66" s="38">
        <v>251</v>
      </c>
      <c r="F66" t="str">
        <f t="shared" ref="F66:F69" si="191">CONCATENATE("CALCULO_EDIF!","C",C66,":","C",D66)</f>
        <v>CALCULO_EDIF!C6250:C6274</v>
      </c>
      <c r="H66" s="3" t="s">
        <v>357</v>
      </c>
      <c r="I66" s="2" t="s">
        <v>354</v>
      </c>
      <c r="J66" s="97" t="s">
        <v>394</v>
      </c>
      <c r="K66" s="2"/>
      <c r="L66" s="75"/>
      <c r="M66" s="4"/>
      <c r="N66" s="75">
        <v>0</v>
      </c>
      <c r="O66" s="93">
        <v>1000</v>
      </c>
      <c r="P66" s="52">
        <f>IF(AND(ISBLANK(L66)*ISBLANK(N66)),"-",IF(AND(NOT(ISBLANK(L66))*NOT(ISBLANK(N66))),"Error",IF(ISBLANK(L66),N66,L66*O66)))</f>
        <v>0</v>
      </c>
      <c r="Q66" s="86" t="s">
        <v>252</v>
      </c>
      <c r="R66" s="33">
        <f ca="1">IF(Q66="Otro",$B$1,VLOOKUP(Q66, INDIRECT(B66),2,FALSE))</f>
        <v>0</v>
      </c>
      <c r="S66" s="83">
        <v>0.4</v>
      </c>
      <c r="T66" s="33">
        <f t="shared" ref="T66:T69" ca="1" si="192">IF(Q66="Otro",$B$1,VLOOKUP(Q66, INDIRECT(B66),3,FALSE))</f>
        <v>0</v>
      </c>
      <c r="U66" s="83">
        <v>0.4</v>
      </c>
      <c r="V66" s="61" t="str">
        <f>IF(S66+U66&gt;100%,"Error, suma &gt; 100%"," ")</f>
        <v xml:space="preserve"> </v>
      </c>
      <c r="W66" s="88" t="s">
        <v>271</v>
      </c>
      <c r="X66" s="61"/>
      <c r="Z66" s="92">
        <v>0.25</v>
      </c>
      <c r="AB66" s="7">
        <f ca="1">IF(R66="Valor:",P66*S66,P66*R66)</f>
        <v>0</v>
      </c>
      <c r="AC66" s="7">
        <f ca="1">IF(T66="Valor:",P66*U66,P66*T66)</f>
        <v>0</v>
      </c>
      <c r="AD66" s="7">
        <f ca="1">P66-AC66</f>
        <v>0</v>
      </c>
      <c r="AE66" s="7">
        <f>P66*Z66</f>
        <v>0</v>
      </c>
      <c r="AF66" s="7">
        <f>P66-AE66</f>
        <v>0</v>
      </c>
      <c r="AG66" s="68">
        <f ca="1">IF(AB66=AE66,AE66,IF(AB66&gt;AE66,AE66,AB66))</f>
        <v>0</v>
      </c>
      <c r="AH66" s="68">
        <f ca="1">IF(Z66=0,AE66,IF(AB66=AE66,AE66,IF(AB66&gt;AE66,AE66,IF((AB66/AE66+AN66/AE66)&gt;1,AB66,AO66))))</f>
        <v>0</v>
      </c>
      <c r="AJ66" s="124">
        <f ca="1">IF(SUM(AH66:AH69)=0,0%,SUM(AG66:AG69)/SUM(AH66:AH69))</f>
        <v>0</v>
      </c>
      <c r="AL66" s="51">
        <f t="shared" ref="AL66:AL69" si="193">AE66</f>
        <v>0</v>
      </c>
      <c r="AM66" s="69">
        <f t="shared" ref="AM66:AM69" ca="1" si="194">IF(T66="Valor:",U66*Z66,T66*Z66)</f>
        <v>0</v>
      </c>
      <c r="AN66" s="70">
        <f t="shared" ref="AN66:AN69" ca="1" si="195">P66*AM66</f>
        <v>0</v>
      </c>
      <c r="AO66" s="70">
        <f t="shared" ref="AO66:AO69" ca="1" si="196">AL66-AN66</f>
        <v>0</v>
      </c>
    </row>
    <row r="67" spans="2:41" x14ac:dyDescent="0.35">
      <c r="B67" t="str">
        <f>CONCATENATE("CALCULO_EDIF!","C",C67,":","E",D67)</f>
        <v>CALCULO_EDIF!C6275:E6299</v>
      </c>
      <c r="C67">
        <f t="shared" si="189"/>
        <v>6275</v>
      </c>
      <c r="D67">
        <f t="shared" si="190"/>
        <v>6299</v>
      </c>
      <c r="E67" s="38">
        <v>252</v>
      </c>
      <c r="F67" t="str">
        <f t="shared" si="191"/>
        <v>CALCULO_EDIF!C6275:C6299</v>
      </c>
      <c r="H67" s="3"/>
      <c r="I67" s="2" t="s">
        <v>355</v>
      </c>
      <c r="J67" s="96" t="s">
        <v>394</v>
      </c>
      <c r="K67" s="2"/>
      <c r="L67" s="75"/>
      <c r="M67" s="4"/>
      <c r="N67" s="75">
        <v>0</v>
      </c>
      <c r="O67" s="93">
        <v>1000</v>
      </c>
      <c r="P67" s="52">
        <f>IF(AND(ISBLANK(L67)*ISBLANK(N67)),"-",IF(AND(NOT(ISBLANK(L67))*NOT(ISBLANK(N67))),"Error",IF(ISBLANK(L67),N67,L67*O67)))</f>
        <v>0</v>
      </c>
      <c r="Q67" s="86" t="s">
        <v>252</v>
      </c>
      <c r="R67" s="33">
        <f ca="1">IF(Q67="Otro",$B$1,VLOOKUP(Q67, INDIRECT(B67),2,FALSE))</f>
        <v>0</v>
      </c>
      <c r="S67" s="83">
        <v>0.4</v>
      </c>
      <c r="T67" s="33">
        <f t="shared" ca="1" si="192"/>
        <v>0</v>
      </c>
      <c r="U67" s="83">
        <v>0.4</v>
      </c>
      <c r="V67" s="61" t="str">
        <f>IF(S67+U67&gt;100%,"Error, suma &gt; 100%"," ")</f>
        <v xml:space="preserve"> </v>
      </c>
      <c r="W67" s="88" t="s">
        <v>271</v>
      </c>
      <c r="X67" s="61"/>
      <c r="Z67" s="92">
        <v>0.8</v>
      </c>
      <c r="AB67" s="7">
        <f t="shared" ref="AB67:AB69" ca="1" si="197">IF(R67="Valor:",P67*S67,P67*R67)</f>
        <v>0</v>
      </c>
      <c r="AC67" s="7">
        <f t="shared" ref="AC67:AC69" ca="1" si="198">IF(T67="Valor:",P67*U67,P67*T67)</f>
        <v>0</v>
      </c>
      <c r="AD67" s="7">
        <f t="shared" ref="AD67:AD69" ca="1" si="199">P67-AC67</f>
        <v>0</v>
      </c>
      <c r="AE67" s="7">
        <f t="shared" ref="AE67:AE69" si="200">P67*Z67</f>
        <v>0</v>
      </c>
      <c r="AF67" s="7">
        <f t="shared" ref="AF67:AF69" si="201">P67-AE67</f>
        <v>0</v>
      </c>
      <c r="AG67" s="68">
        <f t="shared" ref="AG67:AG69" ca="1" si="202">IF(AB67=AE67,AE67,IF(AB67&gt;AE67,AE67,AB67))</f>
        <v>0</v>
      </c>
      <c r="AH67" s="68">
        <f t="shared" ref="AH67:AH69" ca="1" si="203">IF(Z67=0,AE67,IF(AB67=AE67,AE67,IF(AB67&gt;AE67,AE67,IF((AB67/AE67+AN67/AE67)&gt;1,AB67,AO67))))</f>
        <v>0</v>
      </c>
      <c r="AJ67" s="124"/>
      <c r="AL67" s="51">
        <f t="shared" si="193"/>
        <v>0</v>
      </c>
      <c r="AM67" s="69">
        <f t="shared" ca="1" si="194"/>
        <v>0</v>
      </c>
      <c r="AN67" s="70">
        <f t="shared" ca="1" si="195"/>
        <v>0</v>
      </c>
      <c r="AO67" s="70">
        <f t="shared" ca="1" si="196"/>
        <v>0</v>
      </c>
    </row>
    <row r="68" spans="2:41" x14ac:dyDescent="0.35">
      <c r="B68" t="str">
        <f>CONCATENATE("CALCULO_EDIF!","C",C68,":","E",D68)</f>
        <v>CALCULO_EDIF!C6300:E6324</v>
      </c>
      <c r="C68">
        <f t="shared" si="189"/>
        <v>6300</v>
      </c>
      <c r="D68">
        <f t="shared" si="190"/>
        <v>6324</v>
      </c>
      <c r="E68" s="38">
        <v>253</v>
      </c>
      <c r="F68" t="str">
        <f t="shared" si="191"/>
        <v>CALCULO_EDIF!C6300:C6324</v>
      </c>
      <c r="H68" s="3"/>
      <c r="I68" s="2" t="s">
        <v>356</v>
      </c>
      <c r="J68" s="96" t="s">
        <v>394</v>
      </c>
      <c r="K68" s="2"/>
      <c r="L68" s="75"/>
      <c r="M68" s="4"/>
      <c r="N68" s="75">
        <v>0</v>
      </c>
      <c r="O68" s="93">
        <v>1000</v>
      </c>
      <c r="P68" s="52">
        <f>IF(AND(ISBLANK(L68)*ISBLANK(N68)),"-",IF(AND(NOT(ISBLANK(L68))*NOT(ISBLANK(N68))),"Error",IF(ISBLANK(L68),N68,L68*O68)))</f>
        <v>0</v>
      </c>
      <c r="Q68" s="86" t="s">
        <v>252</v>
      </c>
      <c r="R68" s="33">
        <f ca="1">IF(Q68="Otro",$B$1,VLOOKUP(Q68, INDIRECT(B68),2,FALSE))</f>
        <v>0</v>
      </c>
      <c r="S68" s="83">
        <v>0.4</v>
      </c>
      <c r="T68" s="33">
        <f t="shared" ca="1" si="192"/>
        <v>0</v>
      </c>
      <c r="U68" s="83">
        <v>0.4</v>
      </c>
      <c r="V68" s="61" t="str">
        <f>IF(S68+U68&gt;100%,"Error, suma &gt; 100%"," ")</f>
        <v xml:space="preserve"> </v>
      </c>
      <c r="W68" s="88" t="s">
        <v>271</v>
      </c>
      <c r="X68" s="61"/>
      <c r="Z68" s="92">
        <v>0.15</v>
      </c>
      <c r="AB68" s="7">
        <f t="shared" ca="1" si="197"/>
        <v>0</v>
      </c>
      <c r="AC68" s="7">
        <f t="shared" ca="1" si="198"/>
        <v>0</v>
      </c>
      <c r="AD68" s="7">
        <f t="shared" ca="1" si="199"/>
        <v>0</v>
      </c>
      <c r="AE68" s="7">
        <f t="shared" si="200"/>
        <v>0</v>
      </c>
      <c r="AF68" s="7">
        <f t="shared" si="201"/>
        <v>0</v>
      </c>
      <c r="AG68" s="68">
        <f t="shared" ca="1" si="202"/>
        <v>0</v>
      </c>
      <c r="AH68" s="68">
        <f t="shared" ca="1" si="203"/>
        <v>0</v>
      </c>
      <c r="AJ68" s="124"/>
      <c r="AL68" s="51">
        <f t="shared" si="193"/>
        <v>0</v>
      </c>
      <c r="AM68" s="69">
        <f t="shared" ca="1" si="194"/>
        <v>0</v>
      </c>
      <c r="AN68" s="70">
        <f t="shared" ca="1" si="195"/>
        <v>0</v>
      </c>
      <c r="AO68" s="70">
        <f t="shared" ca="1" si="196"/>
        <v>0</v>
      </c>
    </row>
    <row r="69" spans="2:41" x14ac:dyDescent="0.35">
      <c r="B69" t="str">
        <f>CONCATENATE("CALCULO_EDIF!","C",C69,":","E",D69)</f>
        <v>CALCULO_EDIF!C6325:E6349</v>
      </c>
      <c r="C69">
        <f t="shared" si="189"/>
        <v>6325</v>
      </c>
      <c r="D69">
        <f t="shared" si="190"/>
        <v>6349</v>
      </c>
      <c r="E69" s="38">
        <v>254</v>
      </c>
      <c r="F69" t="str">
        <f t="shared" si="191"/>
        <v>CALCULO_EDIF!C6325:C6349</v>
      </c>
      <c r="H69" s="3"/>
      <c r="I69" s="2" t="s">
        <v>27</v>
      </c>
      <c r="J69" s="96" t="s">
        <v>389</v>
      </c>
      <c r="K69" s="2"/>
      <c r="L69" s="75"/>
      <c r="M69" s="4"/>
      <c r="N69" s="75">
        <v>0</v>
      </c>
      <c r="O69" s="93">
        <v>1000</v>
      </c>
      <c r="P69" s="52">
        <f>IF(AND(ISBLANK(L69)*ISBLANK(N69)),"-",IF(AND(NOT(ISBLANK(L69))*NOT(ISBLANK(N69))),"Error",IF(ISBLANK(L69),N69,L69*O69)))</f>
        <v>0</v>
      </c>
      <c r="Q69" s="86" t="s">
        <v>252</v>
      </c>
      <c r="R69" s="33">
        <f ca="1">IF(Q69="Otro",$B$1,VLOOKUP(Q69, INDIRECT(B69),2,FALSE))</f>
        <v>0</v>
      </c>
      <c r="S69" s="83">
        <v>0.4</v>
      </c>
      <c r="T69" s="33">
        <f t="shared" ca="1" si="192"/>
        <v>0</v>
      </c>
      <c r="U69" s="83">
        <v>0.4</v>
      </c>
      <c r="V69" s="61" t="str">
        <f>IF(S69+U69&gt;100%,"Error, suma &gt; 100%"," ")</f>
        <v xml:space="preserve"> </v>
      </c>
      <c r="W69" s="88" t="s">
        <v>271</v>
      </c>
      <c r="X69" s="61"/>
      <c r="Z69" s="92">
        <v>1</v>
      </c>
      <c r="AB69" s="7">
        <f t="shared" ca="1" si="197"/>
        <v>0</v>
      </c>
      <c r="AC69" s="7">
        <f t="shared" ca="1" si="198"/>
        <v>0</v>
      </c>
      <c r="AD69" s="7">
        <f t="shared" ca="1" si="199"/>
        <v>0</v>
      </c>
      <c r="AE69" s="7">
        <f t="shared" si="200"/>
        <v>0</v>
      </c>
      <c r="AF69" s="7">
        <f t="shared" si="201"/>
        <v>0</v>
      </c>
      <c r="AG69" s="68">
        <f t="shared" ca="1" si="202"/>
        <v>0</v>
      </c>
      <c r="AH69" s="68">
        <f t="shared" ca="1" si="203"/>
        <v>0</v>
      </c>
      <c r="AJ69" s="124"/>
      <c r="AL69" s="51">
        <f t="shared" si="193"/>
        <v>0</v>
      </c>
      <c r="AM69" s="69">
        <f t="shared" ca="1" si="194"/>
        <v>0</v>
      </c>
      <c r="AN69" s="70">
        <f t="shared" ca="1" si="195"/>
        <v>0</v>
      </c>
      <c r="AO69" s="70">
        <f t="shared" ca="1" si="196"/>
        <v>0</v>
      </c>
    </row>
    <row r="70" spans="2:41" s="23" customFormat="1" ht="4.5" customHeight="1" x14ac:dyDescent="0.35">
      <c r="B70"/>
      <c r="C70"/>
      <c r="D70"/>
      <c r="E70" s="38"/>
      <c r="F70"/>
      <c r="G70"/>
      <c r="L70" s="76"/>
      <c r="M70" s="76"/>
      <c r="N70" s="76"/>
      <c r="O70" s="80"/>
      <c r="P70" s="45"/>
      <c r="Q70" s="76"/>
      <c r="S70" s="76"/>
      <c r="U70" s="76"/>
      <c r="W70" s="76"/>
      <c r="Z70" s="76"/>
    </row>
    <row r="71" spans="2:41" x14ac:dyDescent="0.35">
      <c r="B71" t="str">
        <f>CONCATENATE("CALCULO_EDIF!","C",C71,":","E",D71)</f>
        <v>CALCULO_EDIF!C6350:E6374</v>
      </c>
      <c r="C71">
        <f t="shared" ref="C71:C74" si="204">IF(E71=1,1,(E71-1)*25)</f>
        <v>6350</v>
      </c>
      <c r="D71">
        <f t="shared" ref="D71:D74" si="205">IF(E71=1,24,C71+24)</f>
        <v>6374</v>
      </c>
      <c r="E71" s="38">
        <v>255</v>
      </c>
      <c r="F71" t="str">
        <f t="shared" ref="F71:F74" si="206">CONCATENATE("CALCULO_EDIF!","C",C71,":","C",D71)</f>
        <v>CALCULO_EDIF!C6350:C6374</v>
      </c>
      <c r="H71" s="3" t="s">
        <v>341</v>
      </c>
      <c r="I71" s="2" t="s">
        <v>354</v>
      </c>
      <c r="J71" s="96" t="s">
        <v>394</v>
      </c>
      <c r="K71" s="2"/>
      <c r="L71" s="75"/>
      <c r="M71" s="4"/>
      <c r="N71" s="75">
        <v>0</v>
      </c>
      <c r="O71" s="93">
        <v>1000</v>
      </c>
      <c r="P71" s="52">
        <f>IF(AND(ISBLANK(L71)*ISBLANK(N71)),"-",IF(AND(NOT(ISBLANK(L71))*NOT(ISBLANK(N71))),"Error",IF(ISBLANK(L71),N71,L71*O71)))</f>
        <v>0</v>
      </c>
      <c r="Q71" s="86" t="s">
        <v>252</v>
      </c>
      <c r="R71" s="33">
        <f ca="1">IF(Q71="Otro",$B$1,VLOOKUP(Q71, INDIRECT(B71),2,FALSE))</f>
        <v>0</v>
      </c>
      <c r="S71" s="83">
        <v>0.4</v>
      </c>
      <c r="T71" s="33">
        <f t="shared" ref="T71:T74" ca="1" si="207">IF(Q71="Otro",$B$1,VLOOKUP(Q71, INDIRECT(B71),3,FALSE))</f>
        <v>0</v>
      </c>
      <c r="U71" s="83">
        <v>0.4</v>
      </c>
      <c r="V71" s="61" t="str">
        <f>IF(S71+U71&gt;100%,"Error, suma &gt; 100%"," ")</f>
        <v xml:space="preserve"> </v>
      </c>
      <c r="W71" s="88" t="s">
        <v>271</v>
      </c>
      <c r="X71" s="61"/>
      <c r="Z71" s="92">
        <v>0.15</v>
      </c>
      <c r="AB71" s="7">
        <f ca="1">IF(R71="Valor:",P71*S71,P71*R71)</f>
        <v>0</v>
      </c>
      <c r="AC71" s="7">
        <f ca="1">IF(T71="Valor:",P71*U71,P71*T71)</f>
        <v>0</v>
      </c>
      <c r="AD71" s="7">
        <f ca="1">P71-AC71</f>
        <v>0</v>
      </c>
      <c r="AE71" s="7">
        <f>P71*Z71</f>
        <v>0</v>
      </c>
      <c r="AF71" s="7">
        <f>P71-AE71</f>
        <v>0</v>
      </c>
      <c r="AG71" s="68">
        <f ca="1">IF(AB71=AE71,AE71,IF(AB71&gt;AE71,AE71,AB71))</f>
        <v>0</v>
      </c>
      <c r="AH71" s="68">
        <f ca="1">IF(Z71=0,AE71,IF(AB71=AE71,AE71,IF(AB71&gt;AE71,AE71,IF((AB71/AE71+AN71/AE71)&gt;1,AB71,AO71))))</f>
        <v>0</v>
      </c>
      <c r="AJ71" s="124">
        <f ca="1">IF(SUM(AH71:AH74)=0,0%,SUM(AG71:AG74)/SUM(AH71:AH74))</f>
        <v>0</v>
      </c>
      <c r="AL71" s="51">
        <f t="shared" ref="AL71:AL74" si="208">AE71</f>
        <v>0</v>
      </c>
      <c r="AM71" s="69">
        <f t="shared" ref="AM71:AM74" ca="1" si="209">IF(T71="Valor:",U71*Z71,T71*Z71)</f>
        <v>0</v>
      </c>
      <c r="AN71" s="70">
        <f t="shared" ref="AN71:AN74" ca="1" si="210">P71*AM71</f>
        <v>0</v>
      </c>
      <c r="AO71" s="70">
        <f t="shared" ref="AO71:AO74" ca="1" si="211">AL71-AN71</f>
        <v>0</v>
      </c>
    </row>
    <row r="72" spans="2:41" x14ac:dyDescent="0.35">
      <c r="B72" t="str">
        <f>CONCATENATE("CALCULO_EDIF!","C",C72,":","E",D72)</f>
        <v>CALCULO_EDIF!C6375:E6399</v>
      </c>
      <c r="C72">
        <f t="shared" si="204"/>
        <v>6375</v>
      </c>
      <c r="D72">
        <f t="shared" si="205"/>
        <v>6399</v>
      </c>
      <c r="E72" s="38">
        <v>256</v>
      </c>
      <c r="F72" t="str">
        <f t="shared" si="206"/>
        <v>CALCULO_EDIF!C6375:C6399</v>
      </c>
      <c r="H72" s="3"/>
      <c r="I72" s="2" t="s">
        <v>355</v>
      </c>
      <c r="J72" s="96" t="s">
        <v>394</v>
      </c>
      <c r="K72" s="2"/>
      <c r="L72" s="75"/>
      <c r="M72" s="4"/>
      <c r="N72" s="75">
        <v>0</v>
      </c>
      <c r="O72" s="93">
        <v>1000</v>
      </c>
      <c r="P72" s="52">
        <f>IF(AND(ISBLANK(L72)*ISBLANK(N72)),"-",IF(AND(NOT(ISBLANK(L72))*NOT(ISBLANK(N72))),"Error",IF(ISBLANK(L72),N72,L72*O72)))</f>
        <v>0</v>
      </c>
      <c r="Q72" s="86" t="s">
        <v>252</v>
      </c>
      <c r="R72" s="33">
        <f ca="1">IF(Q72="Otro",$B$1,VLOOKUP(Q72, INDIRECT(B72),2,FALSE))</f>
        <v>0</v>
      </c>
      <c r="S72" s="83">
        <v>0.4</v>
      </c>
      <c r="T72" s="33">
        <f t="shared" ca="1" si="207"/>
        <v>0</v>
      </c>
      <c r="U72" s="83">
        <v>0.4</v>
      </c>
      <c r="V72" s="61" t="str">
        <f>IF(S72+U72&gt;100%,"Error, suma &gt; 100%"," ")</f>
        <v xml:space="preserve"> </v>
      </c>
      <c r="W72" s="88" t="s">
        <v>271</v>
      </c>
      <c r="X72" s="61"/>
      <c r="Z72" s="92">
        <v>0.15</v>
      </c>
      <c r="AB72" s="7">
        <f t="shared" ref="AB72:AB74" ca="1" si="212">IF(R72="Valor:",P72*S72,P72*R72)</f>
        <v>0</v>
      </c>
      <c r="AC72" s="7">
        <f t="shared" ref="AC72:AC74" ca="1" si="213">IF(T72="Valor:",P72*U72,P72*T72)</f>
        <v>0</v>
      </c>
      <c r="AD72" s="7">
        <f t="shared" ref="AD72:AD74" ca="1" si="214">P72-AC72</f>
        <v>0</v>
      </c>
      <c r="AE72" s="7">
        <f t="shared" ref="AE72:AE74" si="215">P72*Z72</f>
        <v>0</v>
      </c>
      <c r="AF72" s="7">
        <f t="shared" ref="AF72:AF74" si="216">P72-AE72</f>
        <v>0</v>
      </c>
      <c r="AG72" s="68">
        <f t="shared" ref="AG72:AG74" ca="1" si="217">IF(AB72=AE72,AE72,IF(AB72&gt;AE72,AE72,AB72))</f>
        <v>0</v>
      </c>
      <c r="AH72" s="68">
        <f t="shared" ref="AH72:AH74" ca="1" si="218">IF(Z72=0,AE72,IF(AB72=AE72,AE72,IF(AB72&gt;AE72,AE72,IF((AB72/AE72+AN72/AE72)&gt;1,AB72,AO72))))</f>
        <v>0</v>
      </c>
      <c r="AJ72" s="124"/>
      <c r="AL72" s="51">
        <f t="shared" si="208"/>
        <v>0</v>
      </c>
      <c r="AM72" s="69">
        <f t="shared" ca="1" si="209"/>
        <v>0</v>
      </c>
      <c r="AN72" s="70">
        <f t="shared" ca="1" si="210"/>
        <v>0</v>
      </c>
      <c r="AO72" s="70">
        <f t="shared" ca="1" si="211"/>
        <v>0</v>
      </c>
    </row>
    <row r="73" spans="2:41" x14ac:dyDescent="0.35">
      <c r="B73" t="str">
        <f>CONCATENATE("CALCULO_EDIF!","C",C73,":","E",D73)</f>
        <v>CALCULO_EDIF!C6400:E6424</v>
      </c>
      <c r="C73">
        <f t="shared" si="204"/>
        <v>6400</v>
      </c>
      <c r="D73">
        <f t="shared" si="205"/>
        <v>6424</v>
      </c>
      <c r="E73" s="38">
        <v>257</v>
      </c>
      <c r="F73" t="str">
        <f t="shared" si="206"/>
        <v>CALCULO_EDIF!C6400:C6424</v>
      </c>
      <c r="H73" s="3"/>
      <c r="I73" s="2" t="s">
        <v>356</v>
      </c>
      <c r="J73" s="96" t="s">
        <v>394</v>
      </c>
      <c r="K73" s="2"/>
      <c r="L73" s="75"/>
      <c r="M73" s="4"/>
      <c r="N73" s="75">
        <v>0</v>
      </c>
      <c r="O73" s="93">
        <v>1000</v>
      </c>
      <c r="P73" s="52">
        <f>IF(AND(ISBLANK(L73)*ISBLANK(N73)),"-",IF(AND(NOT(ISBLANK(L73))*NOT(ISBLANK(N73))),"Error",IF(ISBLANK(L73),N73,L73*O73)))</f>
        <v>0</v>
      </c>
      <c r="Q73" s="86" t="s">
        <v>252</v>
      </c>
      <c r="R73" s="33">
        <f ca="1">IF(Q73="Otro",$B$1,VLOOKUP(Q73, INDIRECT(B73),2,FALSE))</f>
        <v>0</v>
      </c>
      <c r="S73" s="83">
        <v>0.4</v>
      </c>
      <c r="T73" s="33">
        <f t="shared" ca="1" si="207"/>
        <v>0</v>
      </c>
      <c r="U73" s="83">
        <v>0.4</v>
      </c>
      <c r="V73" s="61" t="str">
        <f>IF(S73+U73&gt;100%,"Error, suma &gt; 100%"," ")</f>
        <v xml:space="preserve"> </v>
      </c>
      <c r="W73" s="88" t="s">
        <v>271</v>
      </c>
      <c r="X73" s="61"/>
      <c r="Z73" s="92">
        <v>0.15</v>
      </c>
      <c r="AB73" s="7">
        <f t="shared" ca="1" si="212"/>
        <v>0</v>
      </c>
      <c r="AC73" s="7">
        <f t="shared" ca="1" si="213"/>
        <v>0</v>
      </c>
      <c r="AD73" s="7">
        <f t="shared" ca="1" si="214"/>
        <v>0</v>
      </c>
      <c r="AE73" s="7">
        <f t="shared" si="215"/>
        <v>0</v>
      </c>
      <c r="AF73" s="7">
        <f t="shared" si="216"/>
        <v>0</v>
      </c>
      <c r="AG73" s="68">
        <f t="shared" ca="1" si="217"/>
        <v>0</v>
      </c>
      <c r="AH73" s="68">
        <f t="shared" ca="1" si="218"/>
        <v>0</v>
      </c>
      <c r="AJ73" s="124"/>
      <c r="AL73" s="51">
        <f t="shared" si="208"/>
        <v>0</v>
      </c>
      <c r="AM73" s="69">
        <f t="shared" ca="1" si="209"/>
        <v>0</v>
      </c>
      <c r="AN73" s="70">
        <f t="shared" ca="1" si="210"/>
        <v>0</v>
      </c>
      <c r="AO73" s="70">
        <f t="shared" ca="1" si="211"/>
        <v>0</v>
      </c>
    </row>
    <row r="74" spans="2:41" x14ac:dyDescent="0.35">
      <c r="B74" t="str">
        <f>CONCATENATE("CALCULO_EDIF!","C",C74,":","E",D74)</f>
        <v>CALCULO_EDIF!C6425:E6449</v>
      </c>
      <c r="C74">
        <f t="shared" si="204"/>
        <v>6425</v>
      </c>
      <c r="D74">
        <f t="shared" si="205"/>
        <v>6449</v>
      </c>
      <c r="E74" s="38">
        <v>258</v>
      </c>
      <c r="F74" t="str">
        <f t="shared" si="206"/>
        <v>CALCULO_EDIF!C6425:C6449</v>
      </c>
      <c r="H74" s="3"/>
      <c r="I74" s="2" t="s">
        <v>27</v>
      </c>
      <c r="J74" s="96" t="s">
        <v>389</v>
      </c>
      <c r="K74" s="2"/>
      <c r="L74" s="75"/>
      <c r="M74" s="4"/>
      <c r="N74" s="75">
        <v>0</v>
      </c>
      <c r="O74" s="93">
        <v>1000</v>
      </c>
      <c r="P74" s="52">
        <f>IF(AND(ISBLANK(L74)*ISBLANK(N74)),"-",IF(AND(NOT(ISBLANK(L74))*NOT(ISBLANK(N74))),"Error",IF(ISBLANK(L74),N74,L74*O74)))</f>
        <v>0</v>
      </c>
      <c r="Q74" s="86" t="s">
        <v>252</v>
      </c>
      <c r="R74" s="33">
        <f ca="1">IF(Q74="Otro",$B$1,VLOOKUP(Q74, INDIRECT(B74),2,FALSE))</f>
        <v>0</v>
      </c>
      <c r="S74" s="83">
        <v>0.4</v>
      </c>
      <c r="T74" s="33">
        <f t="shared" ca="1" si="207"/>
        <v>0</v>
      </c>
      <c r="U74" s="83">
        <v>0.4</v>
      </c>
      <c r="V74" s="61" t="str">
        <f>IF(S74+U74&gt;100%,"Error, suma &gt; 100%"," ")</f>
        <v xml:space="preserve"> </v>
      </c>
      <c r="W74" s="88" t="s">
        <v>271</v>
      </c>
      <c r="X74" s="61"/>
      <c r="Z74" s="92">
        <v>1</v>
      </c>
      <c r="AB74" s="7">
        <f t="shared" ca="1" si="212"/>
        <v>0</v>
      </c>
      <c r="AC74" s="7">
        <f t="shared" ca="1" si="213"/>
        <v>0</v>
      </c>
      <c r="AD74" s="7">
        <f t="shared" ca="1" si="214"/>
        <v>0</v>
      </c>
      <c r="AE74" s="7">
        <f t="shared" si="215"/>
        <v>0</v>
      </c>
      <c r="AF74" s="7">
        <f t="shared" si="216"/>
        <v>0</v>
      </c>
      <c r="AG74" s="68">
        <f t="shared" ca="1" si="217"/>
        <v>0</v>
      </c>
      <c r="AH74" s="68">
        <f t="shared" ca="1" si="218"/>
        <v>0</v>
      </c>
      <c r="AJ74" s="124"/>
      <c r="AL74" s="51">
        <f t="shared" si="208"/>
        <v>0</v>
      </c>
      <c r="AM74" s="69">
        <f t="shared" ca="1" si="209"/>
        <v>0</v>
      </c>
      <c r="AN74" s="70">
        <f t="shared" ca="1" si="210"/>
        <v>0</v>
      </c>
      <c r="AO74" s="70">
        <f t="shared" ca="1" si="211"/>
        <v>0</v>
      </c>
    </row>
    <row r="75" spans="2:41" s="23" customFormat="1" ht="4.5" customHeight="1" x14ac:dyDescent="0.35">
      <c r="B75"/>
      <c r="C75"/>
      <c r="D75"/>
      <c r="E75" s="38"/>
      <c r="F75"/>
      <c r="G75"/>
      <c r="L75" s="76"/>
      <c r="N75" s="76"/>
      <c r="O75" s="80"/>
      <c r="P75" s="45"/>
      <c r="Q75" s="76"/>
      <c r="S75" s="76"/>
      <c r="U75" s="76"/>
      <c r="W75" s="76"/>
      <c r="Z75" s="76"/>
    </row>
    <row r="76" spans="2:41" x14ac:dyDescent="0.35">
      <c r="B76" t="str">
        <f t="shared" ref="B76:B88" si="219">CONCATENATE("CALCULO_EDIF!","C",C76,":","E",D76)</f>
        <v>CALCULO_EDIF!C6450:E6474</v>
      </c>
      <c r="C76">
        <f t="shared" ref="C76:C88" si="220">IF(E76=1,1,(E76-1)*25)</f>
        <v>6450</v>
      </c>
      <c r="D76">
        <f t="shared" ref="D76:D88" si="221">IF(E76=1,24,C76+24)</f>
        <v>6474</v>
      </c>
      <c r="E76" s="38">
        <v>259</v>
      </c>
      <c r="F76" t="str">
        <f t="shared" ref="F76:F88" si="222">CONCATENATE("CALCULO_EDIF!","C",C76,":","C",D76)</f>
        <v>CALCULO_EDIF!C6450:C6474</v>
      </c>
      <c r="H76" s="3" t="s">
        <v>238</v>
      </c>
      <c r="I76" s="2" t="s">
        <v>358</v>
      </c>
      <c r="J76" s="96" t="s">
        <v>389</v>
      </c>
      <c r="K76" s="2"/>
      <c r="L76" s="75"/>
      <c r="M76" s="4"/>
      <c r="N76" s="75">
        <v>0</v>
      </c>
      <c r="O76" s="93">
        <v>1000</v>
      </c>
      <c r="P76" s="52">
        <f t="shared" ref="P76:P88" si="223">IF(AND(ISBLANK(L76)*ISBLANK(N76)),"-",IF(AND(NOT(ISBLANK(L76))*NOT(ISBLANK(N76))),"Error",IF(ISBLANK(L76),N76,L76*O76)))</f>
        <v>0</v>
      </c>
      <c r="Q76" s="86" t="s">
        <v>252</v>
      </c>
      <c r="R76" s="33">
        <f t="shared" ref="R76:R88" ca="1" si="224">IF(Q76="Otro",$B$1,VLOOKUP(Q76, INDIRECT(B76),2,FALSE))</f>
        <v>0</v>
      </c>
      <c r="S76" s="83">
        <v>0.4</v>
      </c>
      <c r="T76" s="33">
        <f t="shared" ca="1" si="76"/>
        <v>0</v>
      </c>
      <c r="U76" s="83">
        <v>0.4</v>
      </c>
      <c r="V76" s="61" t="str">
        <f t="shared" ref="V76:V88" si="225">IF(S76+U76&gt;100%,"Error, suma &gt; 100%"," ")</f>
        <v xml:space="preserve"> </v>
      </c>
      <c r="W76" s="88" t="s">
        <v>271</v>
      </c>
      <c r="X76" s="61"/>
      <c r="Z76" s="92">
        <v>1</v>
      </c>
      <c r="AB76" s="7">
        <f t="shared" ca="1" si="92"/>
        <v>0</v>
      </c>
      <c r="AC76" s="7">
        <f t="shared" ca="1" si="93"/>
        <v>0</v>
      </c>
      <c r="AD76" s="7">
        <f t="shared" ca="1" si="94"/>
        <v>0</v>
      </c>
      <c r="AE76" s="7">
        <f t="shared" si="95"/>
        <v>0</v>
      </c>
      <c r="AF76" s="7">
        <f t="shared" si="96"/>
        <v>0</v>
      </c>
      <c r="AG76" s="68">
        <f t="shared" ca="1" si="183"/>
        <v>0</v>
      </c>
      <c r="AH76" s="68">
        <f t="shared" ca="1" si="98"/>
        <v>0</v>
      </c>
      <c r="AJ76" s="124">
        <f ca="1">IF(SUM(AH76:AH88)=0,0%,SUM(AG76:AG88)/SUM(AH76:AH88))</f>
        <v>0</v>
      </c>
      <c r="AL76" s="51">
        <f t="shared" si="22"/>
        <v>0</v>
      </c>
      <c r="AM76" s="69">
        <f t="shared" ca="1" si="23"/>
        <v>0</v>
      </c>
      <c r="AN76" s="70">
        <f t="shared" ca="1" si="24"/>
        <v>0</v>
      </c>
      <c r="AO76" s="70">
        <f t="shared" ca="1" si="25"/>
        <v>0</v>
      </c>
    </row>
    <row r="77" spans="2:41" x14ac:dyDescent="0.35">
      <c r="B77" t="str">
        <f t="shared" ref="B77:B85" si="226">CONCATENATE("CALCULO_EDIF!","C",C77,":","E",D77)</f>
        <v>CALCULO_EDIF!C6475:E6499</v>
      </c>
      <c r="C77">
        <f t="shared" ref="C77:C85" si="227">IF(E77=1,1,(E77-1)*25)</f>
        <v>6475</v>
      </c>
      <c r="D77">
        <f t="shared" ref="D77:D85" si="228">IF(E77=1,24,C77+24)</f>
        <v>6499</v>
      </c>
      <c r="E77" s="38">
        <v>260</v>
      </c>
      <c r="F77" t="str">
        <f t="shared" ref="F77:F85" si="229">CONCATENATE("CALCULO_EDIF!","C",C77,":","C",D77)</f>
        <v>CALCULO_EDIF!C6475:C6499</v>
      </c>
      <c r="H77" s="3"/>
      <c r="I77" s="2" t="s">
        <v>359</v>
      </c>
      <c r="J77" s="96" t="s">
        <v>389</v>
      </c>
      <c r="K77" s="2"/>
      <c r="L77" s="75"/>
      <c r="M77" s="4"/>
      <c r="N77" s="75">
        <v>0</v>
      </c>
      <c r="O77" s="93">
        <v>1000</v>
      </c>
      <c r="P77" s="52">
        <f t="shared" ref="P77:P85" si="230">IF(AND(ISBLANK(L77)*ISBLANK(N77)),"-",IF(AND(NOT(ISBLANK(L77))*NOT(ISBLANK(N77))),"Error",IF(ISBLANK(L77),N77,L77*O77)))</f>
        <v>0</v>
      </c>
      <c r="Q77" s="86" t="s">
        <v>252</v>
      </c>
      <c r="R77" s="33">
        <f t="shared" ref="R77:R85" ca="1" si="231">IF(Q77="Otro",$B$1,VLOOKUP(Q77, INDIRECT(B77),2,FALSE))</f>
        <v>0</v>
      </c>
      <c r="S77" s="83">
        <v>0.4</v>
      </c>
      <c r="T77" s="33">
        <f t="shared" ref="T77:T85" ca="1" si="232">IF(Q77="Otro",$B$1,VLOOKUP(Q77, INDIRECT(B77),3,FALSE))</f>
        <v>0</v>
      </c>
      <c r="U77" s="83">
        <v>0.4</v>
      </c>
      <c r="V77" s="61" t="str">
        <f t="shared" ref="V77:V85" si="233">IF(S77+U77&gt;100%,"Error, suma &gt; 100%"," ")</f>
        <v xml:space="preserve"> </v>
      </c>
      <c r="W77" s="88" t="s">
        <v>271</v>
      </c>
      <c r="X77" s="61"/>
      <c r="Z77" s="92">
        <v>0.2</v>
      </c>
      <c r="AB77" s="7">
        <f t="shared" ref="AB77:AB85" ca="1" si="234">IF(R77="Valor:",P77*S77,P77*R77)</f>
        <v>0</v>
      </c>
      <c r="AC77" s="7">
        <f t="shared" ref="AC77:AC85" ca="1" si="235">IF(T77="Valor:",P77*U77,P77*T77)</f>
        <v>0</v>
      </c>
      <c r="AD77" s="7">
        <f t="shared" ref="AD77:AD85" ca="1" si="236">P77-AC77</f>
        <v>0</v>
      </c>
      <c r="AE77" s="7">
        <f t="shared" ref="AE77:AE85" si="237">P77*Z77</f>
        <v>0</v>
      </c>
      <c r="AF77" s="7">
        <f t="shared" ref="AF77:AF85" si="238">P77-AE77</f>
        <v>0</v>
      </c>
      <c r="AG77" s="68">
        <f t="shared" ref="AG77:AG85" ca="1" si="239">IF(AB77=AE77,AE77,IF(AB77&gt;AE77,AE77,AB77))</f>
        <v>0</v>
      </c>
      <c r="AH77" s="68">
        <f t="shared" ref="AH77:AH85" ca="1" si="240">IF(Z77=0,AE77,IF(AB77=AE77,AE77,IF(AB77&gt;AE77,AE77,IF((AB77/AE77+AN77/AE77)&gt;1,AB77,AO77))))</f>
        <v>0</v>
      </c>
      <c r="AJ77" s="124"/>
      <c r="AL77" s="51">
        <f t="shared" ref="AL77:AL85" si="241">AE77</f>
        <v>0</v>
      </c>
      <c r="AM77" s="69">
        <f t="shared" ref="AM77:AM85" ca="1" si="242">IF(T77="Valor:",U77*Z77,T77*Z77)</f>
        <v>0</v>
      </c>
      <c r="AN77" s="70">
        <f t="shared" ref="AN77:AN85" ca="1" si="243">P77*AM77</f>
        <v>0</v>
      </c>
      <c r="AO77" s="70">
        <f t="shared" ref="AO77:AO85" ca="1" si="244">AL77-AN77</f>
        <v>0</v>
      </c>
    </row>
    <row r="78" spans="2:41" x14ac:dyDescent="0.35">
      <c r="B78" t="str">
        <f t="shared" si="226"/>
        <v>CALCULO_EDIF!C6500:E6524</v>
      </c>
      <c r="C78">
        <f t="shared" si="227"/>
        <v>6500</v>
      </c>
      <c r="D78">
        <f t="shared" si="228"/>
        <v>6524</v>
      </c>
      <c r="E78" s="38">
        <v>261</v>
      </c>
      <c r="F78" t="str">
        <f t="shared" si="229"/>
        <v>CALCULO_EDIF!C6500:C6524</v>
      </c>
      <c r="H78" s="3"/>
      <c r="I78" s="2" t="s">
        <v>360</v>
      </c>
      <c r="J78" s="96" t="s">
        <v>389</v>
      </c>
      <c r="K78" s="2"/>
      <c r="L78" s="75"/>
      <c r="M78" s="4"/>
      <c r="N78" s="75">
        <v>0</v>
      </c>
      <c r="O78" s="93">
        <v>1000</v>
      </c>
      <c r="P78" s="52">
        <f t="shared" si="230"/>
        <v>0</v>
      </c>
      <c r="Q78" s="86" t="s">
        <v>252</v>
      </c>
      <c r="R78" s="33">
        <f t="shared" ca="1" si="231"/>
        <v>0</v>
      </c>
      <c r="S78" s="83">
        <v>0.4</v>
      </c>
      <c r="T78" s="33">
        <f t="shared" ca="1" si="232"/>
        <v>0</v>
      </c>
      <c r="U78" s="83">
        <v>0.4</v>
      </c>
      <c r="V78" s="61" t="str">
        <f t="shared" si="233"/>
        <v xml:space="preserve"> </v>
      </c>
      <c r="W78" s="88" t="s">
        <v>271</v>
      </c>
      <c r="X78" s="61"/>
      <c r="Z78" s="92">
        <v>1</v>
      </c>
      <c r="AB78" s="7">
        <f t="shared" ca="1" si="234"/>
        <v>0</v>
      </c>
      <c r="AC78" s="7">
        <f t="shared" ca="1" si="235"/>
        <v>0</v>
      </c>
      <c r="AD78" s="7">
        <f t="shared" ca="1" si="236"/>
        <v>0</v>
      </c>
      <c r="AE78" s="7">
        <f t="shared" si="237"/>
        <v>0</v>
      </c>
      <c r="AF78" s="7">
        <f t="shared" si="238"/>
        <v>0</v>
      </c>
      <c r="AG78" s="68">
        <f t="shared" ca="1" si="239"/>
        <v>0</v>
      </c>
      <c r="AH78" s="68">
        <f t="shared" ca="1" si="240"/>
        <v>0</v>
      </c>
      <c r="AJ78" s="124"/>
      <c r="AL78" s="51">
        <f t="shared" si="241"/>
        <v>0</v>
      </c>
      <c r="AM78" s="69">
        <f t="shared" ca="1" si="242"/>
        <v>0</v>
      </c>
      <c r="AN78" s="70">
        <f t="shared" ca="1" si="243"/>
        <v>0</v>
      </c>
      <c r="AO78" s="70">
        <f t="shared" ca="1" si="244"/>
        <v>0</v>
      </c>
    </row>
    <row r="79" spans="2:41" x14ac:dyDescent="0.35">
      <c r="B79" t="str">
        <f t="shared" si="226"/>
        <v>CALCULO_EDIF!C6525:E6549</v>
      </c>
      <c r="C79">
        <f t="shared" si="227"/>
        <v>6525</v>
      </c>
      <c r="D79">
        <f t="shared" si="228"/>
        <v>6549</v>
      </c>
      <c r="E79" s="38">
        <v>262</v>
      </c>
      <c r="F79" t="str">
        <f t="shared" si="229"/>
        <v>CALCULO_EDIF!C6525:C6549</v>
      </c>
      <c r="H79" s="3"/>
      <c r="I79" s="2" t="s">
        <v>361</v>
      </c>
      <c r="J79" s="96" t="s">
        <v>389</v>
      </c>
      <c r="K79" s="2"/>
      <c r="L79" s="75"/>
      <c r="M79" s="4"/>
      <c r="N79" s="75">
        <v>0</v>
      </c>
      <c r="O79" s="93">
        <v>1000</v>
      </c>
      <c r="P79" s="52">
        <f t="shared" si="230"/>
        <v>0</v>
      </c>
      <c r="Q79" s="86" t="s">
        <v>252</v>
      </c>
      <c r="R79" s="33">
        <f t="shared" ca="1" si="231"/>
        <v>0</v>
      </c>
      <c r="S79" s="83">
        <v>0.4</v>
      </c>
      <c r="T79" s="33">
        <f t="shared" ca="1" si="232"/>
        <v>0</v>
      </c>
      <c r="U79" s="83">
        <v>0.4</v>
      </c>
      <c r="V79" s="61" t="str">
        <f t="shared" si="233"/>
        <v xml:space="preserve"> </v>
      </c>
      <c r="W79" s="88" t="s">
        <v>271</v>
      </c>
      <c r="X79" s="61"/>
      <c r="Z79" s="92">
        <v>1</v>
      </c>
      <c r="AB79" s="7">
        <f t="shared" ca="1" si="234"/>
        <v>0</v>
      </c>
      <c r="AC79" s="7">
        <f t="shared" ca="1" si="235"/>
        <v>0</v>
      </c>
      <c r="AD79" s="7">
        <f t="shared" ca="1" si="236"/>
        <v>0</v>
      </c>
      <c r="AE79" s="7">
        <f t="shared" si="237"/>
        <v>0</v>
      </c>
      <c r="AF79" s="7">
        <f t="shared" si="238"/>
        <v>0</v>
      </c>
      <c r="AG79" s="68">
        <f t="shared" ca="1" si="239"/>
        <v>0</v>
      </c>
      <c r="AH79" s="68">
        <f t="shared" ca="1" si="240"/>
        <v>0</v>
      </c>
      <c r="AJ79" s="124"/>
      <c r="AL79" s="51">
        <f t="shared" si="241"/>
        <v>0</v>
      </c>
      <c r="AM79" s="69">
        <f t="shared" ca="1" si="242"/>
        <v>0</v>
      </c>
      <c r="AN79" s="70">
        <f t="shared" ca="1" si="243"/>
        <v>0</v>
      </c>
      <c r="AO79" s="70">
        <f t="shared" ca="1" si="244"/>
        <v>0</v>
      </c>
    </row>
    <row r="80" spans="2:41" x14ac:dyDescent="0.35">
      <c r="B80" t="str">
        <f t="shared" si="226"/>
        <v>CALCULO_EDIF!C6550:E6574</v>
      </c>
      <c r="C80">
        <f t="shared" si="227"/>
        <v>6550</v>
      </c>
      <c r="D80">
        <f t="shared" si="228"/>
        <v>6574</v>
      </c>
      <c r="E80" s="38">
        <v>263</v>
      </c>
      <c r="F80" t="str">
        <f t="shared" si="229"/>
        <v>CALCULO_EDIF!C6550:C6574</v>
      </c>
      <c r="H80" s="3"/>
      <c r="I80" s="2" t="s">
        <v>368</v>
      </c>
      <c r="J80" s="96" t="s">
        <v>389</v>
      </c>
      <c r="K80" s="2"/>
      <c r="L80" s="75"/>
      <c r="M80" s="4"/>
      <c r="N80" s="75">
        <v>0</v>
      </c>
      <c r="O80" s="93">
        <v>1000</v>
      </c>
      <c r="P80" s="52">
        <f t="shared" si="230"/>
        <v>0</v>
      </c>
      <c r="Q80" s="86" t="s">
        <v>252</v>
      </c>
      <c r="R80" s="33">
        <f t="shared" ca="1" si="231"/>
        <v>0</v>
      </c>
      <c r="S80" s="83">
        <v>0.4</v>
      </c>
      <c r="T80" s="33">
        <f t="shared" ca="1" si="232"/>
        <v>0</v>
      </c>
      <c r="U80" s="83">
        <v>0.4</v>
      </c>
      <c r="V80" s="61" t="str">
        <f t="shared" si="233"/>
        <v xml:space="preserve"> </v>
      </c>
      <c r="W80" s="88" t="s">
        <v>271</v>
      </c>
      <c r="X80" s="61"/>
      <c r="Z80" s="92">
        <v>0.02</v>
      </c>
      <c r="AB80" s="7">
        <f t="shared" ca="1" si="234"/>
        <v>0</v>
      </c>
      <c r="AC80" s="7">
        <f t="shared" ca="1" si="235"/>
        <v>0</v>
      </c>
      <c r="AD80" s="7">
        <f t="shared" ca="1" si="236"/>
        <v>0</v>
      </c>
      <c r="AE80" s="7">
        <f t="shared" si="237"/>
        <v>0</v>
      </c>
      <c r="AF80" s="7">
        <f t="shared" si="238"/>
        <v>0</v>
      </c>
      <c r="AG80" s="68">
        <f t="shared" ca="1" si="239"/>
        <v>0</v>
      </c>
      <c r="AH80" s="68">
        <f t="shared" ca="1" si="240"/>
        <v>0</v>
      </c>
      <c r="AJ80" s="124"/>
      <c r="AL80" s="51">
        <f t="shared" si="241"/>
        <v>0</v>
      </c>
      <c r="AM80" s="69">
        <f t="shared" ca="1" si="242"/>
        <v>0</v>
      </c>
      <c r="AN80" s="70">
        <f t="shared" ca="1" si="243"/>
        <v>0</v>
      </c>
      <c r="AO80" s="70">
        <f t="shared" ca="1" si="244"/>
        <v>0</v>
      </c>
    </row>
    <row r="81" spans="2:41" x14ac:dyDescent="0.35">
      <c r="B81" t="str">
        <f t="shared" ref="B81:B83" si="245">CONCATENATE("CALCULO_EDIF!","C",C81,":","E",D81)</f>
        <v>CALCULO_EDIF!C6575:E6599</v>
      </c>
      <c r="C81">
        <f t="shared" ref="C81:C83" si="246">IF(E81=1,1,(E81-1)*25)</f>
        <v>6575</v>
      </c>
      <c r="D81">
        <f t="shared" ref="D81:D83" si="247">IF(E81=1,24,C81+24)</f>
        <v>6599</v>
      </c>
      <c r="E81" s="38">
        <v>264</v>
      </c>
      <c r="F81" t="str">
        <f t="shared" ref="F81:F83" si="248">CONCATENATE("CALCULO_EDIF!","C",C81,":","C",D81)</f>
        <v>CALCULO_EDIF!C6575:C6599</v>
      </c>
      <c r="H81" s="3"/>
      <c r="I81" s="2" t="s">
        <v>369</v>
      </c>
      <c r="J81" s="96" t="s">
        <v>389</v>
      </c>
      <c r="K81" s="2"/>
      <c r="L81" s="75"/>
      <c r="M81" s="4"/>
      <c r="N81" s="75">
        <v>0</v>
      </c>
      <c r="O81" s="93">
        <v>1000</v>
      </c>
      <c r="P81" s="52">
        <f t="shared" ref="P81:P83" si="249">IF(AND(ISBLANK(L81)*ISBLANK(N81)),"-",IF(AND(NOT(ISBLANK(L81))*NOT(ISBLANK(N81))),"Error",IF(ISBLANK(L81),N81,L81*O81)))</f>
        <v>0</v>
      </c>
      <c r="Q81" s="86" t="s">
        <v>252</v>
      </c>
      <c r="R81" s="33">
        <f t="shared" ref="R81:R83" ca="1" si="250">IF(Q81="Otro",$B$1,VLOOKUP(Q81, INDIRECT(B81),2,FALSE))</f>
        <v>0</v>
      </c>
      <c r="S81" s="83">
        <v>0.4</v>
      </c>
      <c r="T81" s="33">
        <f t="shared" ref="T81:T83" ca="1" si="251">IF(Q81="Otro",$B$1,VLOOKUP(Q81, INDIRECT(B81),3,FALSE))</f>
        <v>0</v>
      </c>
      <c r="U81" s="83">
        <v>0.4</v>
      </c>
      <c r="V81" s="61" t="str">
        <f t="shared" ref="V81:V83" si="252">IF(S81+U81&gt;100%,"Error, suma &gt; 100%"," ")</f>
        <v xml:space="preserve"> </v>
      </c>
      <c r="W81" s="88" t="s">
        <v>271</v>
      </c>
      <c r="X81" s="61"/>
      <c r="Z81" s="92">
        <v>1</v>
      </c>
      <c r="AB81" s="7">
        <f t="shared" ref="AB81:AB83" ca="1" si="253">IF(R81="Valor:",P81*S81,P81*R81)</f>
        <v>0</v>
      </c>
      <c r="AC81" s="7">
        <f t="shared" ref="AC81:AC83" ca="1" si="254">IF(T81="Valor:",P81*U81,P81*T81)</f>
        <v>0</v>
      </c>
      <c r="AD81" s="7">
        <f t="shared" ref="AD81:AD83" ca="1" si="255">P81-AC81</f>
        <v>0</v>
      </c>
      <c r="AE81" s="7">
        <f t="shared" ref="AE81:AE83" si="256">P81*Z81</f>
        <v>0</v>
      </c>
      <c r="AF81" s="7">
        <f t="shared" ref="AF81:AF83" si="257">P81-AE81</f>
        <v>0</v>
      </c>
      <c r="AG81" s="68">
        <f t="shared" ref="AG81:AG83" ca="1" si="258">IF(AB81=AE81,AE81,IF(AB81&gt;AE81,AE81,AB81))</f>
        <v>0</v>
      </c>
      <c r="AH81" s="68">
        <f t="shared" ref="AH81:AH83" ca="1" si="259">IF(Z81=0,AE81,IF(AB81=AE81,AE81,IF(AB81&gt;AE81,AE81,IF((AB81/AE81+AN81/AE81)&gt;1,AB81,AO81))))</f>
        <v>0</v>
      </c>
      <c r="AJ81" s="124"/>
      <c r="AL81" s="51">
        <f t="shared" ref="AL81:AL83" si="260">AE81</f>
        <v>0</v>
      </c>
      <c r="AM81" s="69">
        <f t="shared" ref="AM81:AM83" ca="1" si="261">IF(T81="Valor:",U81*Z81,T81*Z81)</f>
        <v>0</v>
      </c>
      <c r="AN81" s="70">
        <f t="shared" ref="AN81:AN83" ca="1" si="262">P81*AM81</f>
        <v>0</v>
      </c>
      <c r="AO81" s="70">
        <f t="shared" ref="AO81:AO83" ca="1" si="263">AL81-AN81</f>
        <v>0</v>
      </c>
    </row>
    <row r="82" spans="2:41" x14ac:dyDescent="0.35">
      <c r="B82" t="str">
        <f t="shared" si="245"/>
        <v>CALCULO_EDIF!C6600:E6624</v>
      </c>
      <c r="C82">
        <f t="shared" si="246"/>
        <v>6600</v>
      </c>
      <c r="D82">
        <f t="shared" si="247"/>
        <v>6624</v>
      </c>
      <c r="E82" s="38">
        <v>265</v>
      </c>
      <c r="F82" t="str">
        <f t="shared" si="248"/>
        <v>CALCULO_EDIF!C6600:C6624</v>
      </c>
      <c r="H82" s="3"/>
      <c r="I82" s="2" t="s">
        <v>370</v>
      </c>
      <c r="J82" s="96" t="s">
        <v>389</v>
      </c>
      <c r="K82" s="2"/>
      <c r="L82" s="75"/>
      <c r="M82" s="4"/>
      <c r="N82" s="75">
        <v>0</v>
      </c>
      <c r="O82" s="93">
        <v>1000</v>
      </c>
      <c r="P82" s="52">
        <f t="shared" si="249"/>
        <v>0</v>
      </c>
      <c r="Q82" s="86" t="s">
        <v>252</v>
      </c>
      <c r="R82" s="33">
        <f t="shared" ca="1" si="250"/>
        <v>0</v>
      </c>
      <c r="S82" s="83">
        <v>0.4</v>
      </c>
      <c r="T82" s="33">
        <f t="shared" ca="1" si="251"/>
        <v>0</v>
      </c>
      <c r="U82" s="83">
        <v>0.4</v>
      </c>
      <c r="V82" s="61" t="str">
        <f t="shared" si="252"/>
        <v xml:space="preserve"> </v>
      </c>
      <c r="W82" s="88" t="s">
        <v>271</v>
      </c>
      <c r="X82" s="61"/>
      <c r="Z82" s="92">
        <v>0.25</v>
      </c>
      <c r="AB82" s="7">
        <f t="shared" ca="1" si="253"/>
        <v>0</v>
      </c>
      <c r="AC82" s="7">
        <f t="shared" ca="1" si="254"/>
        <v>0</v>
      </c>
      <c r="AD82" s="7">
        <f t="shared" ca="1" si="255"/>
        <v>0</v>
      </c>
      <c r="AE82" s="7">
        <f t="shared" si="256"/>
        <v>0</v>
      </c>
      <c r="AF82" s="7">
        <f t="shared" si="257"/>
        <v>0</v>
      </c>
      <c r="AG82" s="68">
        <f t="shared" ca="1" si="258"/>
        <v>0</v>
      </c>
      <c r="AH82" s="68">
        <f t="shared" ca="1" si="259"/>
        <v>0</v>
      </c>
      <c r="AJ82" s="124"/>
      <c r="AL82" s="51">
        <f t="shared" si="260"/>
        <v>0</v>
      </c>
      <c r="AM82" s="69">
        <f t="shared" ca="1" si="261"/>
        <v>0</v>
      </c>
      <c r="AN82" s="70">
        <f t="shared" ca="1" si="262"/>
        <v>0</v>
      </c>
      <c r="AO82" s="70">
        <f t="shared" ca="1" si="263"/>
        <v>0</v>
      </c>
    </row>
    <row r="83" spans="2:41" x14ac:dyDescent="0.35">
      <c r="B83" t="str">
        <f t="shared" si="245"/>
        <v>CALCULO_EDIF!C6625:E6649</v>
      </c>
      <c r="C83">
        <f t="shared" si="246"/>
        <v>6625</v>
      </c>
      <c r="D83">
        <f t="shared" si="247"/>
        <v>6649</v>
      </c>
      <c r="E83" s="38">
        <v>266</v>
      </c>
      <c r="F83" t="str">
        <f t="shared" si="248"/>
        <v>CALCULO_EDIF!C6625:C6649</v>
      </c>
      <c r="H83" s="3"/>
      <c r="I83" s="2" t="s">
        <v>371</v>
      </c>
      <c r="J83" s="96" t="s">
        <v>389</v>
      </c>
      <c r="K83" s="2"/>
      <c r="L83" s="75"/>
      <c r="M83" s="4"/>
      <c r="N83" s="75">
        <v>0</v>
      </c>
      <c r="O83" s="93">
        <v>1000</v>
      </c>
      <c r="P83" s="52">
        <f t="shared" si="249"/>
        <v>0</v>
      </c>
      <c r="Q83" s="86" t="s">
        <v>252</v>
      </c>
      <c r="R83" s="33">
        <f t="shared" ca="1" si="250"/>
        <v>0</v>
      </c>
      <c r="S83" s="83">
        <v>0.4</v>
      </c>
      <c r="T83" s="33">
        <f t="shared" ca="1" si="251"/>
        <v>0</v>
      </c>
      <c r="U83" s="83">
        <v>0.4</v>
      </c>
      <c r="V83" s="61" t="str">
        <f t="shared" si="252"/>
        <v xml:space="preserve"> </v>
      </c>
      <c r="W83" s="88" t="s">
        <v>271</v>
      </c>
      <c r="X83" s="61"/>
      <c r="Z83" s="92">
        <v>1</v>
      </c>
      <c r="AB83" s="7">
        <f t="shared" ca="1" si="253"/>
        <v>0</v>
      </c>
      <c r="AC83" s="7">
        <f t="shared" ca="1" si="254"/>
        <v>0</v>
      </c>
      <c r="AD83" s="7">
        <f t="shared" ca="1" si="255"/>
        <v>0</v>
      </c>
      <c r="AE83" s="7">
        <f t="shared" si="256"/>
        <v>0</v>
      </c>
      <c r="AF83" s="7">
        <f t="shared" si="257"/>
        <v>0</v>
      </c>
      <c r="AG83" s="68">
        <f t="shared" ca="1" si="258"/>
        <v>0</v>
      </c>
      <c r="AH83" s="68">
        <f t="shared" ca="1" si="259"/>
        <v>0</v>
      </c>
      <c r="AJ83" s="124"/>
      <c r="AL83" s="51">
        <f t="shared" si="260"/>
        <v>0</v>
      </c>
      <c r="AM83" s="69">
        <f t="shared" ca="1" si="261"/>
        <v>0</v>
      </c>
      <c r="AN83" s="70">
        <f t="shared" ca="1" si="262"/>
        <v>0</v>
      </c>
      <c r="AO83" s="70">
        <f t="shared" ca="1" si="263"/>
        <v>0</v>
      </c>
    </row>
    <row r="84" spans="2:41" x14ac:dyDescent="0.35">
      <c r="B84" t="str">
        <f t="shared" si="226"/>
        <v>CALCULO_EDIF!C6650:E6674</v>
      </c>
      <c r="C84">
        <f t="shared" si="227"/>
        <v>6650</v>
      </c>
      <c r="D84">
        <f t="shared" si="228"/>
        <v>6674</v>
      </c>
      <c r="E84" s="38">
        <v>267</v>
      </c>
      <c r="F84" t="str">
        <f t="shared" si="229"/>
        <v>CALCULO_EDIF!C6650:C6674</v>
      </c>
      <c r="H84" s="3"/>
      <c r="I84" s="2" t="s">
        <v>373</v>
      </c>
      <c r="J84" s="96" t="s">
        <v>389</v>
      </c>
      <c r="K84" s="2"/>
      <c r="L84" s="75"/>
      <c r="M84" s="4"/>
      <c r="N84" s="75">
        <v>0</v>
      </c>
      <c r="O84" s="93">
        <v>1000</v>
      </c>
      <c r="P84" s="52">
        <f t="shared" si="230"/>
        <v>0</v>
      </c>
      <c r="Q84" s="86" t="s">
        <v>252</v>
      </c>
      <c r="R84" s="33">
        <f t="shared" ca="1" si="231"/>
        <v>0</v>
      </c>
      <c r="S84" s="83">
        <v>0.4</v>
      </c>
      <c r="T84" s="33">
        <f t="shared" ca="1" si="232"/>
        <v>0</v>
      </c>
      <c r="U84" s="83">
        <v>0.4</v>
      </c>
      <c r="V84" s="61" t="str">
        <f t="shared" si="233"/>
        <v xml:space="preserve"> </v>
      </c>
      <c r="W84" s="88" t="s">
        <v>271</v>
      </c>
      <c r="X84" s="61"/>
      <c r="Z84" s="92">
        <v>1</v>
      </c>
      <c r="AB84" s="7">
        <f t="shared" ca="1" si="234"/>
        <v>0</v>
      </c>
      <c r="AC84" s="7">
        <f t="shared" ca="1" si="235"/>
        <v>0</v>
      </c>
      <c r="AD84" s="7">
        <f t="shared" ca="1" si="236"/>
        <v>0</v>
      </c>
      <c r="AE84" s="7">
        <f t="shared" si="237"/>
        <v>0</v>
      </c>
      <c r="AF84" s="7">
        <f t="shared" si="238"/>
        <v>0</v>
      </c>
      <c r="AG84" s="68">
        <f t="shared" ca="1" si="239"/>
        <v>0</v>
      </c>
      <c r="AH84" s="68">
        <f t="shared" ca="1" si="240"/>
        <v>0</v>
      </c>
      <c r="AJ84" s="124"/>
      <c r="AL84" s="51">
        <f t="shared" si="241"/>
        <v>0</v>
      </c>
      <c r="AM84" s="69">
        <f t="shared" ca="1" si="242"/>
        <v>0</v>
      </c>
      <c r="AN84" s="70">
        <f t="shared" ca="1" si="243"/>
        <v>0</v>
      </c>
      <c r="AO84" s="70">
        <f t="shared" ca="1" si="244"/>
        <v>0</v>
      </c>
    </row>
    <row r="85" spans="2:41" x14ac:dyDescent="0.35">
      <c r="B85" t="str">
        <f t="shared" si="226"/>
        <v>CALCULO_EDIF!C6675:E6699</v>
      </c>
      <c r="C85">
        <f t="shared" si="227"/>
        <v>6675</v>
      </c>
      <c r="D85">
        <f t="shared" si="228"/>
        <v>6699</v>
      </c>
      <c r="E85" s="38">
        <v>268</v>
      </c>
      <c r="F85" t="str">
        <f t="shared" si="229"/>
        <v>CALCULO_EDIF!C6675:C6699</v>
      </c>
      <c r="H85" s="3"/>
      <c r="I85" s="2" t="s">
        <v>372</v>
      </c>
      <c r="J85" s="96" t="s">
        <v>389</v>
      </c>
      <c r="K85" s="2"/>
      <c r="L85" s="75"/>
      <c r="M85" s="4"/>
      <c r="N85" s="75">
        <v>0</v>
      </c>
      <c r="O85" s="93">
        <v>1000</v>
      </c>
      <c r="P85" s="52">
        <f t="shared" si="230"/>
        <v>0</v>
      </c>
      <c r="Q85" s="86" t="s">
        <v>252</v>
      </c>
      <c r="R85" s="33">
        <f t="shared" ca="1" si="231"/>
        <v>0</v>
      </c>
      <c r="S85" s="83">
        <v>0.4</v>
      </c>
      <c r="T85" s="33">
        <f t="shared" ca="1" si="232"/>
        <v>0</v>
      </c>
      <c r="U85" s="83">
        <v>0.4</v>
      </c>
      <c r="V85" s="61" t="str">
        <f t="shared" si="233"/>
        <v xml:space="preserve"> </v>
      </c>
      <c r="W85" s="88" t="s">
        <v>271</v>
      </c>
      <c r="X85" s="61"/>
      <c r="Z85" s="92">
        <v>1</v>
      </c>
      <c r="AB85" s="7">
        <f t="shared" ca="1" si="234"/>
        <v>0</v>
      </c>
      <c r="AC85" s="7">
        <f t="shared" ca="1" si="235"/>
        <v>0</v>
      </c>
      <c r="AD85" s="7">
        <f t="shared" ca="1" si="236"/>
        <v>0</v>
      </c>
      <c r="AE85" s="7">
        <f t="shared" si="237"/>
        <v>0</v>
      </c>
      <c r="AF85" s="7">
        <f t="shared" si="238"/>
        <v>0</v>
      </c>
      <c r="AG85" s="68">
        <f t="shared" ca="1" si="239"/>
        <v>0</v>
      </c>
      <c r="AH85" s="68">
        <f t="shared" ca="1" si="240"/>
        <v>0</v>
      </c>
      <c r="AJ85" s="124"/>
      <c r="AL85" s="51">
        <f t="shared" si="241"/>
        <v>0</v>
      </c>
      <c r="AM85" s="69">
        <f t="shared" ca="1" si="242"/>
        <v>0</v>
      </c>
      <c r="AN85" s="70">
        <f t="shared" ca="1" si="243"/>
        <v>0</v>
      </c>
      <c r="AO85" s="70">
        <f t="shared" ca="1" si="244"/>
        <v>0</v>
      </c>
    </row>
    <row r="86" spans="2:41" x14ac:dyDescent="0.35">
      <c r="B86" t="str">
        <f t="shared" si="219"/>
        <v>CALCULO_EDIF!C6700:E6724</v>
      </c>
      <c r="C86">
        <f t="shared" si="220"/>
        <v>6700</v>
      </c>
      <c r="D86">
        <f t="shared" si="221"/>
        <v>6724</v>
      </c>
      <c r="E86" s="38">
        <v>269</v>
      </c>
      <c r="F86" t="str">
        <f t="shared" si="222"/>
        <v>CALCULO_EDIF!C6700:C6724</v>
      </c>
      <c r="H86" s="3"/>
      <c r="I86" s="2" t="s">
        <v>374</v>
      </c>
      <c r="J86" s="96" t="s">
        <v>389</v>
      </c>
      <c r="K86" s="2"/>
      <c r="L86" s="75"/>
      <c r="M86" s="4"/>
      <c r="N86" s="75">
        <v>0</v>
      </c>
      <c r="O86" s="93">
        <v>1000</v>
      </c>
      <c r="P86" s="52">
        <f t="shared" si="223"/>
        <v>0</v>
      </c>
      <c r="Q86" s="86" t="s">
        <v>252</v>
      </c>
      <c r="R86" s="33">
        <f t="shared" ca="1" si="224"/>
        <v>0</v>
      </c>
      <c r="S86" s="83">
        <v>0.4</v>
      </c>
      <c r="T86" s="33">
        <f t="shared" ca="1" si="76"/>
        <v>0</v>
      </c>
      <c r="U86" s="83">
        <v>0.4</v>
      </c>
      <c r="V86" s="61" t="str">
        <f t="shared" si="225"/>
        <v xml:space="preserve"> </v>
      </c>
      <c r="W86" s="88" t="s">
        <v>271</v>
      </c>
      <c r="X86" s="61"/>
      <c r="Z86" s="92">
        <v>1</v>
      </c>
      <c r="AB86" s="7">
        <f t="shared" ca="1" si="92"/>
        <v>0</v>
      </c>
      <c r="AC86" s="7">
        <f t="shared" ca="1" si="93"/>
        <v>0</v>
      </c>
      <c r="AD86" s="7">
        <f t="shared" ca="1" si="94"/>
        <v>0</v>
      </c>
      <c r="AE86" s="7">
        <f t="shared" si="95"/>
        <v>0</v>
      </c>
      <c r="AF86" s="7">
        <f t="shared" si="96"/>
        <v>0</v>
      </c>
      <c r="AG86" s="68">
        <f t="shared" ca="1" si="183"/>
        <v>0</v>
      </c>
      <c r="AH86" s="68">
        <f t="shared" ca="1" si="98"/>
        <v>0</v>
      </c>
      <c r="AJ86" s="124"/>
      <c r="AL86" s="51">
        <f t="shared" si="22"/>
        <v>0</v>
      </c>
      <c r="AM86" s="69">
        <f t="shared" ca="1" si="23"/>
        <v>0</v>
      </c>
      <c r="AN86" s="70">
        <f t="shared" ca="1" si="24"/>
        <v>0</v>
      </c>
      <c r="AO86" s="70">
        <f t="shared" ca="1" si="25"/>
        <v>0</v>
      </c>
    </row>
    <row r="87" spans="2:41" x14ac:dyDescent="0.35">
      <c r="B87" t="str">
        <f t="shared" si="219"/>
        <v>CALCULO_EDIF!C6725:E6749</v>
      </c>
      <c r="C87">
        <f t="shared" ref="C87" si="264">IF(E87=1,1,(E87-1)*25)</f>
        <v>6725</v>
      </c>
      <c r="D87">
        <f t="shared" ref="D87" si="265">IF(E87=1,24,C87+24)</f>
        <v>6749</v>
      </c>
      <c r="E87" s="38">
        <v>270</v>
      </c>
      <c r="F87" t="str">
        <f t="shared" ref="F87" si="266">CONCATENATE("CALCULO_EDIF!","C",C87,":","C",D87)</f>
        <v>CALCULO_EDIF!C6725:C6749</v>
      </c>
      <c r="H87" s="3"/>
      <c r="I87" s="2" t="s">
        <v>375</v>
      </c>
      <c r="J87" s="96" t="s">
        <v>389</v>
      </c>
      <c r="K87" s="2"/>
      <c r="L87" s="75"/>
      <c r="M87" s="4"/>
      <c r="N87" s="75">
        <v>0</v>
      </c>
      <c r="O87" s="93">
        <v>1000</v>
      </c>
      <c r="P87" s="52">
        <f t="shared" ref="P87" si="267">IF(AND(ISBLANK(L87)*ISBLANK(N87)),"-",IF(AND(NOT(ISBLANK(L87))*NOT(ISBLANK(N87))),"Error",IF(ISBLANK(L87),N87,L87*O87)))</f>
        <v>0</v>
      </c>
      <c r="Q87" s="86" t="s">
        <v>252</v>
      </c>
      <c r="R87" s="33">
        <f t="shared" ref="R87" ca="1" si="268">IF(Q87="Otro",$B$1,VLOOKUP(Q87, INDIRECT(B87),2,FALSE))</f>
        <v>0</v>
      </c>
      <c r="S87" s="83">
        <v>0.4</v>
      </c>
      <c r="T87" s="33">
        <f t="shared" ca="1" si="76"/>
        <v>0</v>
      </c>
      <c r="U87" s="83">
        <v>0.4</v>
      </c>
      <c r="V87" s="61" t="str">
        <f t="shared" si="225"/>
        <v xml:space="preserve"> </v>
      </c>
      <c r="W87" s="88" t="s">
        <v>271</v>
      </c>
      <c r="X87" s="61"/>
      <c r="Z87" s="92">
        <v>1</v>
      </c>
      <c r="AB87" s="7">
        <f t="shared" ca="1" si="92"/>
        <v>0</v>
      </c>
      <c r="AC87" s="7">
        <f t="shared" ca="1" si="93"/>
        <v>0</v>
      </c>
      <c r="AD87" s="7">
        <f t="shared" ca="1" si="94"/>
        <v>0</v>
      </c>
      <c r="AE87" s="7">
        <f t="shared" si="95"/>
        <v>0</v>
      </c>
      <c r="AF87" s="7">
        <f t="shared" si="96"/>
        <v>0</v>
      </c>
      <c r="AG87" s="68">
        <f t="shared" ca="1" si="183"/>
        <v>0</v>
      </c>
      <c r="AH87" s="68">
        <f t="shared" ca="1" si="98"/>
        <v>0</v>
      </c>
      <c r="AJ87" s="124"/>
      <c r="AL87" s="51">
        <f t="shared" si="22"/>
        <v>0</v>
      </c>
      <c r="AM87" s="69">
        <f t="shared" ca="1" si="23"/>
        <v>0</v>
      </c>
      <c r="AN87" s="70">
        <f t="shared" ca="1" si="24"/>
        <v>0</v>
      </c>
      <c r="AO87" s="70">
        <f t="shared" ca="1" si="25"/>
        <v>0</v>
      </c>
    </row>
    <row r="88" spans="2:41" x14ac:dyDescent="0.35">
      <c r="B88" t="str">
        <f t="shared" si="219"/>
        <v>CALCULO_EDIF!C6750:E6774</v>
      </c>
      <c r="C88">
        <f t="shared" si="220"/>
        <v>6750</v>
      </c>
      <c r="D88">
        <f t="shared" si="221"/>
        <v>6774</v>
      </c>
      <c r="E88" s="38">
        <v>271</v>
      </c>
      <c r="F88" t="str">
        <f t="shared" si="222"/>
        <v>CALCULO_EDIF!C6750:C6774</v>
      </c>
      <c r="H88" s="3"/>
      <c r="I88" s="2" t="s">
        <v>27</v>
      </c>
      <c r="J88" s="96" t="s">
        <v>389</v>
      </c>
      <c r="K88" s="2"/>
      <c r="L88" s="75"/>
      <c r="M88" s="4"/>
      <c r="N88" s="75">
        <v>0</v>
      </c>
      <c r="O88" s="93">
        <v>1000</v>
      </c>
      <c r="P88" s="52">
        <f t="shared" si="223"/>
        <v>0</v>
      </c>
      <c r="Q88" s="86" t="s">
        <v>252</v>
      </c>
      <c r="R88" s="33">
        <f t="shared" ca="1" si="224"/>
        <v>0</v>
      </c>
      <c r="S88" s="83">
        <v>0.4</v>
      </c>
      <c r="T88" s="33">
        <f t="shared" ca="1" si="76"/>
        <v>0</v>
      </c>
      <c r="U88" s="83">
        <v>0.4</v>
      </c>
      <c r="V88" s="61" t="str">
        <f t="shared" si="225"/>
        <v xml:space="preserve"> </v>
      </c>
      <c r="W88" s="88" t="s">
        <v>271</v>
      </c>
      <c r="X88" s="61"/>
      <c r="Z88" s="92">
        <v>1</v>
      </c>
      <c r="AB88" s="7">
        <f t="shared" ca="1" si="92"/>
        <v>0</v>
      </c>
      <c r="AC88" s="7">
        <f t="shared" ca="1" si="93"/>
        <v>0</v>
      </c>
      <c r="AD88" s="7">
        <f t="shared" ca="1" si="94"/>
        <v>0</v>
      </c>
      <c r="AE88" s="7">
        <f t="shared" si="95"/>
        <v>0</v>
      </c>
      <c r="AF88" s="7">
        <f t="shared" si="96"/>
        <v>0</v>
      </c>
      <c r="AG88" s="68">
        <f t="shared" ca="1" si="183"/>
        <v>0</v>
      </c>
      <c r="AH88" s="68">
        <f t="shared" ca="1" si="98"/>
        <v>0</v>
      </c>
      <c r="AJ88" s="124"/>
      <c r="AL88" s="51">
        <f t="shared" si="22"/>
        <v>0</v>
      </c>
      <c r="AM88" s="69">
        <f t="shared" ca="1" si="23"/>
        <v>0</v>
      </c>
      <c r="AN88" s="70">
        <f t="shared" ca="1" si="24"/>
        <v>0</v>
      </c>
      <c r="AO88" s="70">
        <f t="shared" ca="1" si="25"/>
        <v>0</v>
      </c>
    </row>
    <row r="89" spans="2:41" ht="6.75" customHeight="1" x14ac:dyDescent="0.35">
      <c r="L89" s="77"/>
      <c r="N89" s="77"/>
      <c r="O89" s="77"/>
      <c r="Q89" s="77"/>
      <c r="S89" s="77"/>
      <c r="U89" s="77"/>
      <c r="W89" s="77"/>
      <c r="Z89" s="77"/>
    </row>
    <row r="90" spans="2:41" x14ac:dyDescent="0.35">
      <c r="B90" t="str">
        <f>CONCATENATE("CALCULO_EDIF!","C",C90,":","E",D90)</f>
        <v>CALCULO_EDIF!C6775:E6799</v>
      </c>
      <c r="C90">
        <f t="shared" ref="C90:C93" si="269">IF(E90=1,1,(E90-1)*25)</f>
        <v>6775</v>
      </c>
      <c r="D90">
        <f t="shared" ref="D90:D93" si="270">IF(E90=1,24,C90+24)</f>
        <v>6799</v>
      </c>
      <c r="E90" s="38">
        <v>272</v>
      </c>
      <c r="F90" t="str">
        <f t="shared" ref="F90:F93" si="271">CONCATENATE("CALCULO_EDIF!","C",C90,":","C",D90)</f>
        <v>CALCULO_EDIF!C6775:C6799</v>
      </c>
      <c r="H90" s="3" t="s">
        <v>5</v>
      </c>
      <c r="I90" s="2" t="s">
        <v>72</v>
      </c>
      <c r="J90" s="96" t="s">
        <v>389</v>
      </c>
      <c r="K90" s="2"/>
      <c r="L90" s="75"/>
      <c r="M90" s="4"/>
      <c r="N90" s="75">
        <v>0</v>
      </c>
      <c r="O90" s="78">
        <v>1000</v>
      </c>
      <c r="P90" s="52">
        <f>IF(AND(ISBLANK(L90)*ISBLANK(N90)),"-",IF(AND(NOT(ISBLANK(L90))*NOT(ISBLANK(N90))),"Error",IF(ISBLANK(L90),N90,L90*O90)))</f>
        <v>0</v>
      </c>
      <c r="Q90" s="86" t="s">
        <v>252</v>
      </c>
      <c r="R90" s="33">
        <f ca="1">IF(Q90="Otro",$B$1,VLOOKUP(Q90, INDIRECT(B90),2,FALSE))</f>
        <v>0</v>
      </c>
      <c r="S90" s="83">
        <v>0.3</v>
      </c>
      <c r="T90" s="33">
        <f t="shared" ca="1" si="76"/>
        <v>0</v>
      </c>
      <c r="U90" s="83">
        <v>0.3</v>
      </c>
      <c r="V90" s="61" t="str">
        <f>IF(S90+U90&gt;100%,"Error, suma &gt; 100%"," ")</f>
        <v xml:space="preserve"> </v>
      </c>
      <c r="W90" s="88" t="s">
        <v>271</v>
      </c>
      <c r="X90" s="61"/>
      <c r="Z90" s="92">
        <v>1</v>
      </c>
      <c r="AB90" s="7">
        <f t="shared" ca="1" si="92"/>
        <v>0</v>
      </c>
      <c r="AC90" s="7">
        <f t="shared" ca="1" si="93"/>
        <v>0</v>
      </c>
      <c r="AD90" s="7">
        <f t="shared" ca="1" si="94"/>
        <v>0</v>
      </c>
      <c r="AE90" s="7">
        <f t="shared" si="95"/>
        <v>0</v>
      </c>
      <c r="AF90" s="7">
        <f t="shared" si="96"/>
        <v>0</v>
      </c>
      <c r="AG90" s="68">
        <f t="shared" ca="1" si="183"/>
        <v>0</v>
      </c>
      <c r="AH90" s="68">
        <f ca="1">IF(Z90=0,AE90,IF(AB90=AE90,AE90,IF(AB90&gt;AE90,AE90,IF((AB90/AE90+AN90/AE90)&gt;1,AB90,AO90))))</f>
        <v>0</v>
      </c>
      <c r="AJ90" s="124">
        <f ca="1">IF(SUM(AH90:AH93)=0,0%,SUM(AG90:AG93)/SUM(AH90:AH93))</f>
        <v>0</v>
      </c>
      <c r="AL90" s="51">
        <f t="shared" si="22"/>
        <v>0</v>
      </c>
      <c r="AM90" s="69">
        <f t="shared" ca="1" si="23"/>
        <v>0</v>
      </c>
      <c r="AN90" s="70">
        <f t="shared" ca="1" si="24"/>
        <v>0</v>
      </c>
      <c r="AO90" s="70">
        <f t="shared" ca="1" si="25"/>
        <v>0</v>
      </c>
    </row>
    <row r="91" spans="2:41" x14ac:dyDescent="0.35">
      <c r="B91" t="str">
        <f>CONCATENATE("CALCULO_EDIF!","C",C91,":","E",D91)</f>
        <v>CALCULO_EDIF!C6800:E6824</v>
      </c>
      <c r="C91">
        <f t="shared" si="269"/>
        <v>6800</v>
      </c>
      <c r="D91">
        <f t="shared" si="270"/>
        <v>6824</v>
      </c>
      <c r="E91" s="38">
        <v>273</v>
      </c>
      <c r="F91" t="str">
        <f t="shared" si="271"/>
        <v>CALCULO_EDIF!C6800:C6824</v>
      </c>
      <c r="H91" s="3"/>
      <c r="I91" s="2" t="s">
        <v>144</v>
      </c>
      <c r="J91" s="96" t="s">
        <v>389</v>
      </c>
      <c r="K91" s="2"/>
      <c r="L91" s="75"/>
      <c r="M91" s="4"/>
      <c r="N91" s="75">
        <v>0</v>
      </c>
      <c r="O91" s="78">
        <v>1000</v>
      </c>
      <c r="P91" s="52">
        <f>IF(AND(ISBLANK(L91)*ISBLANK(N91)),"-",IF(AND(NOT(ISBLANK(L91))*NOT(ISBLANK(N91))),"Error",IF(ISBLANK(L91),N91,L91*O91)))</f>
        <v>0</v>
      </c>
      <c r="Q91" s="86" t="s">
        <v>252</v>
      </c>
      <c r="R91" s="33">
        <f ca="1">IF(Q91="Otro",$B$1,VLOOKUP(Q91, INDIRECT(B91),2,FALSE))</f>
        <v>0</v>
      </c>
      <c r="S91" s="83">
        <v>0.3</v>
      </c>
      <c r="T91" s="33">
        <f t="shared" ca="1" si="76"/>
        <v>0</v>
      </c>
      <c r="U91" s="83">
        <v>0.3</v>
      </c>
      <c r="V91" s="61" t="str">
        <f>IF(S91+U91&gt;100%,"Error, suma &gt; 100%"," ")</f>
        <v xml:space="preserve"> </v>
      </c>
      <c r="W91" s="88" t="s">
        <v>271</v>
      </c>
      <c r="X91" s="61"/>
      <c r="Z91" s="92">
        <v>1</v>
      </c>
      <c r="AB91" s="7">
        <f t="shared" ca="1" si="92"/>
        <v>0</v>
      </c>
      <c r="AC91" s="7">
        <f t="shared" ca="1" si="93"/>
        <v>0</v>
      </c>
      <c r="AD91" s="7">
        <f t="shared" ca="1" si="94"/>
        <v>0</v>
      </c>
      <c r="AE91" s="7">
        <f t="shared" si="95"/>
        <v>0</v>
      </c>
      <c r="AF91" s="7">
        <f t="shared" si="96"/>
        <v>0</v>
      </c>
      <c r="AG91" s="68">
        <f t="shared" ca="1" si="183"/>
        <v>0</v>
      </c>
      <c r="AH91" s="68">
        <f t="shared" ca="1" si="98"/>
        <v>0</v>
      </c>
      <c r="AJ91" s="124"/>
      <c r="AL91" s="51">
        <f t="shared" si="22"/>
        <v>0</v>
      </c>
      <c r="AM91" s="69">
        <f t="shared" ca="1" si="23"/>
        <v>0</v>
      </c>
      <c r="AN91" s="70">
        <f t="shared" ca="1" si="24"/>
        <v>0</v>
      </c>
      <c r="AO91" s="70">
        <f t="shared" ca="1" si="25"/>
        <v>0</v>
      </c>
    </row>
    <row r="92" spans="2:41" x14ac:dyDescent="0.35">
      <c r="B92" t="str">
        <f>CONCATENATE("CALCULO_EDIF!","C",C92,":","E",D92)</f>
        <v>CALCULO_EDIF!C6825:E6849</v>
      </c>
      <c r="C92">
        <f t="shared" ref="C92" si="272">IF(E92=1,1,(E92-1)*25)</f>
        <v>6825</v>
      </c>
      <c r="D92">
        <f t="shared" ref="D92" si="273">IF(E92=1,24,C92+24)</f>
        <v>6849</v>
      </c>
      <c r="E92" s="38">
        <v>274</v>
      </c>
      <c r="F92" t="str">
        <f t="shared" ref="F92" si="274">CONCATENATE("CALCULO_EDIF!","C",C92,":","C",D92)</f>
        <v>CALCULO_EDIF!C6825:C6849</v>
      </c>
      <c r="H92" s="3"/>
      <c r="I92" s="2" t="s">
        <v>74</v>
      </c>
      <c r="J92" s="96" t="s">
        <v>389</v>
      </c>
      <c r="K92" s="2"/>
      <c r="L92" s="75"/>
      <c r="M92" s="4"/>
      <c r="N92" s="75">
        <v>0</v>
      </c>
      <c r="O92" s="78">
        <v>1000</v>
      </c>
      <c r="P92" s="52">
        <f>IF(AND(ISBLANK(L92)*ISBLANK(N92)),"-",IF(AND(NOT(ISBLANK(L92))*NOT(ISBLANK(N92))),"Error",IF(ISBLANK(L92),N92,L92*O92)))</f>
        <v>0</v>
      </c>
      <c r="Q92" s="86" t="s">
        <v>252</v>
      </c>
      <c r="R92" s="33">
        <f ca="1">IF(Q92="Otro",$B$1,VLOOKUP(Q92, INDIRECT(B92),2,FALSE))</f>
        <v>0</v>
      </c>
      <c r="S92" s="83">
        <v>0.4</v>
      </c>
      <c r="T92" s="33">
        <f t="shared" ca="1" si="76"/>
        <v>0</v>
      </c>
      <c r="U92" s="83">
        <v>0.4</v>
      </c>
      <c r="V92" s="61" t="str">
        <f>IF(S92+U92&gt;100%,"Error, suma &gt; 100%"," ")</f>
        <v xml:space="preserve"> </v>
      </c>
      <c r="W92" s="88" t="s">
        <v>271</v>
      </c>
      <c r="X92" s="61"/>
      <c r="Z92" s="92">
        <v>1</v>
      </c>
      <c r="AB92" s="7">
        <f t="shared" ca="1" si="92"/>
        <v>0</v>
      </c>
      <c r="AC92" s="7">
        <f t="shared" ca="1" si="93"/>
        <v>0</v>
      </c>
      <c r="AD92" s="7">
        <f t="shared" ca="1" si="94"/>
        <v>0</v>
      </c>
      <c r="AE92" s="7">
        <f t="shared" si="95"/>
        <v>0</v>
      </c>
      <c r="AF92" s="7">
        <f t="shared" si="96"/>
        <v>0</v>
      </c>
      <c r="AG92" s="68">
        <f t="shared" ca="1" si="183"/>
        <v>0</v>
      </c>
      <c r="AH92" s="68">
        <f t="shared" ca="1" si="98"/>
        <v>0</v>
      </c>
      <c r="AJ92" s="124"/>
      <c r="AL92" s="51">
        <f t="shared" si="22"/>
        <v>0</v>
      </c>
      <c r="AM92" s="69">
        <f t="shared" ca="1" si="23"/>
        <v>0</v>
      </c>
      <c r="AN92" s="70">
        <f t="shared" ca="1" si="24"/>
        <v>0</v>
      </c>
      <c r="AO92" s="70">
        <f t="shared" ca="1" si="25"/>
        <v>0</v>
      </c>
    </row>
    <row r="93" spans="2:41" x14ac:dyDescent="0.35">
      <c r="B93" t="str">
        <f>CONCATENATE("CALCULO_EDIF!","C",C93,":","E",D93)</f>
        <v>CALCULO_EDIF!C6850:E6874</v>
      </c>
      <c r="C93">
        <f t="shared" si="269"/>
        <v>6850</v>
      </c>
      <c r="D93">
        <f t="shared" si="270"/>
        <v>6874</v>
      </c>
      <c r="E93" s="38">
        <v>275</v>
      </c>
      <c r="F93" t="str">
        <f t="shared" si="271"/>
        <v>CALCULO_EDIF!C6850:C6874</v>
      </c>
      <c r="H93" s="3"/>
      <c r="I93" s="2" t="s">
        <v>27</v>
      </c>
      <c r="J93" s="96" t="s">
        <v>389</v>
      </c>
      <c r="K93" s="2"/>
      <c r="L93" s="75"/>
      <c r="M93" s="4"/>
      <c r="N93" s="75">
        <v>0</v>
      </c>
      <c r="O93" s="78">
        <v>1000</v>
      </c>
      <c r="P93" s="52">
        <f>IF(AND(ISBLANK(L93)*ISBLANK(N93)),"-",IF(AND(NOT(ISBLANK(L93))*NOT(ISBLANK(N93))),"Error",IF(ISBLANK(L93),N93,L93*O93)))</f>
        <v>0</v>
      </c>
      <c r="Q93" s="86" t="s">
        <v>252</v>
      </c>
      <c r="R93" s="33">
        <f ca="1">IF(Q93="Otro",$B$1,VLOOKUP(Q93, INDIRECT(B93),2,FALSE))</f>
        <v>0</v>
      </c>
      <c r="S93" s="83">
        <v>0.4</v>
      </c>
      <c r="T93" s="33">
        <f t="shared" ca="1" si="76"/>
        <v>0</v>
      </c>
      <c r="U93" s="83">
        <v>0.4</v>
      </c>
      <c r="V93" s="61" t="str">
        <f>IF(S93+U93&gt;100%,"Error, suma &gt; 100%"," ")</f>
        <v xml:space="preserve"> </v>
      </c>
      <c r="W93" s="88" t="s">
        <v>271</v>
      </c>
      <c r="X93" s="61"/>
      <c r="Z93" s="92">
        <v>1</v>
      </c>
      <c r="AB93" s="7">
        <f t="shared" ca="1" si="92"/>
        <v>0</v>
      </c>
      <c r="AC93" s="7">
        <f t="shared" ca="1" si="93"/>
        <v>0</v>
      </c>
      <c r="AD93" s="7">
        <f t="shared" ca="1" si="94"/>
        <v>0</v>
      </c>
      <c r="AE93" s="7">
        <f t="shared" si="95"/>
        <v>0</v>
      </c>
      <c r="AF93" s="7">
        <f t="shared" si="96"/>
        <v>0</v>
      </c>
      <c r="AG93" s="68">
        <f t="shared" ca="1" si="183"/>
        <v>0</v>
      </c>
      <c r="AH93" s="68">
        <f t="shared" ca="1" si="98"/>
        <v>0</v>
      </c>
      <c r="AJ93" s="124"/>
      <c r="AL93" s="51">
        <f t="shared" si="22"/>
        <v>0</v>
      </c>
      <c r="AM93" s="69">
        <f t="shared" ca="1" si="23"/>
        <v>0</v>
      </c>
      <c r="AN93" s="70">
        <f t="shared" ca="1" si="24"/>
        <v>0</v>
      </c>
      <c r="AO93" s="70">
        <f t="shared" ca="1" si="25"/>
        <v>0</v>
      </c>
    </row>
    <row r="94" spans="2:41" ht="8.25" customHeight="1" x14ac:dyDescent="0.35">
      <c r="L94" s="77"/>
      <c r="N94" s="77"/>
      <c r="O94" s="77"/>
      <c r="Q94" s="77"/>
      <c r="S94" s="77"/>
      <c r="U94" s="77"/>
      <c r="W94" s="77"/>
      <c r="Z94" s="77"/>
    </row>
    <row r="95" spans="2:41" x14ac:dyDescent="0.35">
      <c r="B95" t="str">
        <f t="shared" ref="B95:B112" si="275">CONCATENATE("CALCULO_EDIF!","C",C95,":","E",D95)</f>
        <v>CALCULO_EDIF!C6875:E6899</v>
      </c>
      <c r="C95">
        <f t="shared" si="75"/>
        <v>6875</v>
      </c>
      <c r="D95">
        <f t="shared" si="26"/>
        <v>6899</v>
      </c>
      <c r="E95" s="38">
        <v>276</v>
      </c>
      <c r="F95" t="str">
        <f t="shared" si="27"/>
        <v>CALCULO_EDIF!C6875:C6899</v>
      </c>
      <c r="H95" s="3" t="s">
        <v>106</v>
      </c>
      <c r="I95" s="2" t="s">
        <v>113</v>
      </c>
      <c r="J95" s="96" t="s">
        <v>389</v>
      </c>
      <c r="K95" s="2"/>
      <c r="L95" s="75"/>
      <c r="M95" s="4"/>
      <c r="N95" s="75">
        <v>0</v>
      </c>
      <c r="O95" s="93">
        <v>1000</v>
      </c>
      <c r="P95" s="52">
        <f t="shared" ref="P95:P108" si="276">IF(AND(ISBLANK(L95)*ISBLANK(N95)),"-",IF(AND(NOT(ISBLANK(L95))*NOT(ISBLANK(N95))),"Error",IF(ISBLANK(L95),N95,L95*O95)))</f>
        <v>0</v>
      </c>
      <c r="Q95" s="86" t="s">
        <v>252</v>
      </c>
      <c r="R95" s="33">
        <f t="shared" ref="R95:R112" ca="1" si="277">IF(Q95="Otro",$B$1,VLOOKUP(Q95, INDIRECT(B95),2,FALSE))</f>
        <v>0</v>
      </c>
      <c r="S95" s="83">
        <v>0.4</v>
      </c>
      <c r="T95" s="33">
        <f t="shared" ca="1" si="76"/>
        <v>0</v>
      </c>
      <c r="U95" s="83">
        <v>0.4</v>
      </c>
      <c r="V95" s="61" t="str">
        <f t="shared" ref="V95:V112" si="278">IF(S95+U95&gt;100%,"Error, suma &gt; 100%"," ")</f>
        <v xml:space="preserve"> </v>
      </c>
      <c r="W95" s="88" t="s">
        <v>271</v>
      </c>
      <c r="X95" s="61"/>
      <c r="Z95" s="92">
        <v>1</v>
      </c>
      <c r="AB95" s="7">
        <f t="shared" ca="1" si="92"/>
        <v>0</v>
      </c>
      <c r="AC95" s="7">
        <f t="shared" ca="1" si="93"/>
        <v>0</v>
      </c>
      <c r="AD95" s="7">
        <f t="shared" ca="1" si="94"/>
        <v>0</v>
      </c>
      <c r="AE95" s="7">
        <f t="shared" si="95"/>
        <v>0</v>
      </c>
      <c r="AF95" s="7">
        <f t="shared" si="96"/>
        <v>0</v>
      </c>
      <c r="AG95" s="68">
        <f t="shared" ca="1" si="183"/>
        <v>0</v>
      </c>
      <c r="AH95" s="68">
        <f t="shared" ca="1" si="98"/>
        <v>0</v>
      </c>
      <c r="AJ95" s="124">
        <f ca="1">IF(SUM(AH95:AH112)=0,0%,SUM(AG95:AG112)/SUM(AH95:AH112))</f>
        <v>0</v>
      </c>
      <c r="AL95" s="51">
        <f t="shared" si="22"/>
        <v>0</v>
      </c>
      <c r="AM95" s="69">
        <f t="shared" ca="1" si="23"/>
        <v>0</v>
      </c>
      <c r="AN95" s="70">
        <f t="shared" ca="1" si="24"/>
        <v>0</v>
      </c>
      <c r="AO95" s="70">
        <f t="shared" ca="1" si="25"/>
        <v>0</v>
      </c>
    </row>
    <row r="96" spans="2:41" x14ac:dyDescent="0.35">
      <c r="B96" t="str">
        <f t="shared" si="275"/>
        <v>CALCULO_EDIF!C6900:E6924</v>
      </c>
      <c r="C96">
        <f t="shared" si="75"/>
        <v>6900</v>
      </c>
      <c r="D96">
        <f t="shared" si="26"/>
        <v>6924</v>
      </c>
      <c r="E96" s="38">
        <v>277</v>
      </c>
      <c r="F96" t="str">
        <f t="shared" si="27"/>
        <v>CALCULO_EDIF!C6900:C6924</v>
      </c>
      <c r="H96" s="3"/>
      <c r="I96" s="2" t="s">
        <v>114</v>
      </c>
      <c r="J96" s="96" t="s">
        <v>389</v>
      </c>
      <c r="K96" s="2"/>
      <c r="L96" s="75"/>
      <c r="M96" s="4"/>
      <c r="N96" s="75">
        <v>0</v>
      </c>
      <c r="O96" s="93">
        <v>1000</v>
      </c>
      <c r="P96" s="52">
        <f t="shared" si="276"/>
        <v>0</v>
      </c>
      <c r="Q96" s="86" t="s">
        <v>252</v>
      </c>
      <c r="R96" s="33">
        <f t="shared" ca="1" si="277"/>
        <v>0</v>
      </c>
      <c r="S96" s="83">
        <v>0.4</v>
      </c>
      <c r="T96" s="33">
        <f t="shared" ca="1" si="76"/>
        <v>0</v>
      </c>
      <c r="U96" s="83">
        <v>0.4</v>
      </c>
      <c r="V96" s="61" t="str">
        <f t="shared" si="278"/>
        <v xml:space="preserve"> </v>
      </c>
      <c r="W96" s="88" t="s">
        <v>271</v>
      </c>
      <c r="X96" s="61"/>
      <c r="Z96" s="92">
        <v>1</v>
      </c>
      <c r="AB96" s="7">
        <f t="shared" ca="1" si="92"/>
        <v>0</v>
      </c>
      <c r="AC96" s="7">
        <f t="shared" ca="1" si="93"/>
        <v>0</v>
      </c>
      <c r="AD96" s="7">
        <f t="shared" ca="1" si="94"/>
        <v>0</v>
      </c>
      <c r="AE96" s="7">
        <f t="shared" si="95"/>
        <v>0</v>
      </c>
      <c r="AF96" s="7">
        <f t="shared" si="96"/>
        <v>0</v>
      </c>
      <c r="AG96" s="68">
        <f t="shared" ca="1" si="183"/>
        <v>0</v>
      </c>
      <c r="AH96" s="68">
        <f t="shared" ca="1" si="98"/>
        <v>0</v>
      </c>
      <c r="AJ96" s="124"/>
      <c r="AL96" s="51">
        <f t="shared" si="22"/>
        <v>0</v>
      </c>
      <c r="AM96" s="69">
        <f t="shared" ca="1" si="23"/>
        <v>0</v>
      </c>
      <c r="AN96" s="70">
        <f t="shared" ca="1" si="24"/>
        <v>0</v>
      </c>
      <c r="AO96" s="70">
        <f t="shared" ca="1" si="25"/>
        <v>0</v>
      </c>
    </row>
    <row r="97" spans="2:41" x14ac:dyDescent="0.35">
      <c r="B97" t="str">
        <f t="shared" si="275"/>
        <v>CALCULO_EDIF!C6925:E6949</v>
      </c>
      <c r="C97">
        <f t="shared" si="75"/>
        <v>6925</v>
      </c>
      <c r="D97">
        <f t="shared" si="26"/>
        <v>6949</v>
      </c>
      <c r="E97" s="38">
        <v>278</v>
      </c>
      <c r="F97" t="str">
        <f t="shared" si="27"/>
        <v>CALCULO_EDIF!C6925:C6949</v>
      </c>
      <c r="H97" s="3"/>
      <c r="I97" s="2" t="s">
        <v>115</v>
      </c>
      <c r="J97" s="96" t="s">
        <v>389</v>
      </c>
      <c r="K97" s="2"/>
      <c r="L97" s="75"/>
      <c r="M97" s="4"/>
      <c r="N97" s="75">
        <v>0</v>
      </c>
      <c r="O97" s="93">
        <v>1000</v>
      </c>
      <c r="P97" s="52">
        <f t="shared" si="276"/>
        <v>0</v>
      </c>
      <c r="Q97" s="86" t="s">
        <v>252</v>
      </c>
      <c r="R97" s="33">
        <f t="shared" ca="1" si="277"/>
        <v>0</v>
      </c>
      <c r="S97" s="83">
        <v>0.4</v>
      </c>
      <c r="T97" s="33">
        <f t="shared" ca="1" si="76"/>
        <v>0</v>
      </c>
      <c r="U97" s="83">
        <v>0.4</v>
      </c>
      <c r="V97" s="61" t="str">
        <f t="shared" si="278"/>
        <v xml:space="preserve"> </v>
      </c>
      <c r="W97" s="88" t="s">
        <v>271</v>
      </c>
      <c r="X97" s="61"/>
      <c r="Z97" s="92">
        <v>1</v>
      </c>
      <c r="AB97" s="7">
        <f t="shared" ca="1" si="92"/>
        <v>0</v>
      </c>
      <c r="AC97" s="7">
        <f t="shared" ca="1" si="93"/>
        <v>0</v>
      </c>
      <c r="AD97" s="7">
        <f t="shared" ca="1" si="94"/>
        <v>0</v>
      </c>
      <c r="AE97" s="7">
        <f t="shared" si="95"/>
        <v>0</v>
      </c>
      <c r="AF97" s="7">
        <f t="shared" si="96"/>
        <v>0</v>
      </c>
      <c r="AG97" s="68">
        <f t="shared" ca="1" si="183"/>
        <v>0</v>
      </c>
      <c r="AH97" s="68">
        <f t="shared" ca="1" si="98"/>
        <v>0</v>
      </c>
      <c r="AJ97" s="124"/>
      <c r="AL97" s="51">
        <f t="shared" si="22"/>
        <v>0</v>
      </c>
      <c r="AM97" s="69">
        <f t="shared" ca="1" si="23"/>
        <v>0</v>
      </c>
      <c r="AN97" s="70">
        <f t="shared" ca="1" si="24"/>
        <v>0</v>
      </c>
      <c r="AO97" s="70">
        <f t="shared" ca="1" si="25"/>
        <v>0</v>
      </c>
    </row>
    <row r="98" spans="2:41" x14ac:dyDescent="0.35">
      <c r="B98" t="str">
        <f t="shared" si="275"/>
        <v>CALCULO_EDIF!C6950:E6974</v>
      </c>
      <c r="C98">
        <f t="shared" si="75"/>
        <v>6950</v>
      </c>
      <c r="D98">
        <f t="shared" si="26"/>
        <v>6974</v>
      </c>
      <c r="E98" s="38">
        <v>279</v>
      </c>
      <c r="F98" t="str">
        <f t="shared" si="27"/>
        <v>CALCULO_EDIF!C6950:C6974</v>
      </c>
      <c r="H98" s="3"/>
      <c r="I98" s="2" t="s">
        <v>116</v>
      </c>
      <c r="J98" s="96" t="s">
        <v>389</v>
      </c>
      <c r="K98" s="2"/>
      <c r="L98" s="75"/>
      <c r="M98" s="4"/>
      <c r="N98" s="75">
        <v>0</v>
      </c>
      <c r="O98" s="93">
        <v>1000</v>
      </c>
      <c r="P98" s="52">
        <f t="shared" si="276"/>
        <v>0</v>
      </c>
      <c r="Q98" s="86" t="s">
        <v>252</v>
      </c>
      <c r="R98" s="33">
        <f t="shared" ca="1" si="277"/>
        <v>0</v>
      </c>
      <c r="S98" s="83">
        <v>0.4</v>
      </c>
      <c r="T98" s="33">
        <f t="shared" ca="1" si="76"/>
        <v>0</v>
      </c>
      <c r="U98" s="83">
        <v>0.4</v>
      </c>
      <c r="V98" s="61" t="str">
        <f t="shared" si="278"/>
        <v xml:space="preserve"> </v>
      </c>
      <c r="W98" s="88" t="s">
        <v>271</v>
      </c>
      <c r="X98" s="61"/>
      <c r="Z98" s="92">
        <v>1</v>
      </c>
      <c r="AB98" s="7">
        <f t="shared" ca="1" si="92"/>
        <v>0</v>
      </c>
      <c r="AC98" s="7">
        <f t="shared" ca="1" si="93"/>
        <v>0</v>
      </c>
      <c r="AD98" s="7">
        <f t="shared" ca="1" si="94"/>
        <v>0</v>
      </c>
      <c r="AE98" s="7">
        <f t="shared" si="95"/>
        <v>0</v>
      </c>
      <c r="AF98" s="7">
        <f t="shared" si="96"/>
        <v>0</v>
      </c>
      <c r="AG98" s="68">
        <f t="shared" ca="1" si="183"/>
        <v>0</v>
      </c>
      <c r="AH98" s="68">
        <f t="shared" ca="1" si="98"/>
        <v>0</v>
      </c>
      <c r="AJ98" s="124"/>
      <c r="AL98" s="51">
        <f t="shared" si="22"/>
        <v>0</v>
      </c>
      <c r="AM98" s="69">
        <f t="shared" ca="1" si="23"/>
        <v>0</v>
      </c>
      <c r="AN98" s="70">
        <f t="shared" ca="1" si="24"/>
        <v>0</v>
      </c>
      <c r="AO98" s="70">
        <f t="shared" ca="1" si="25"/>
        <v>0</v>
      </c>
    </row>
    <row r="99" spans="2:41" x14ac:dyDescent="0.35">
      <c r="B99" t="str">
        <f t="shared" si="275"/>
        <v>CALCULO_EDIF!C6975:E6999</v>
      </c>
      <c r="C99">
        <f t="shared" ref="C99:C101" si="279">IF(E99=1,1,(E99-1)*25)</f>
        <v>6975</v>
      </c>
      <c r="D99">
        <f t="shared" ref="D99:D101" si="280">IF(E99=1,24,C99+24)</f>
        <v>6999</v>
      </c>
      <c r="E99" s="38">
        <v>280</v>
      </c>
      <c r="F99" t="str">
        <f t="shared" si="27"/>
        <v>CALCULO_EDIF!C6975:C6999</v>
      </c>
      <c r="H99" s="3"/>
      <c r="I99" s="2" t="s">
        <v>117</v>
      </c>
      <c r="J99" s="96" t="s">
        <v>389</v>
      </c>
      <c r="K99" s="2"/>
      <c r="L99" s="75"/>
      <c r="M99" s="4"/>
      <c r="N99" s="75">
        <v>0</v>
      </c>
      <c r="O99" s="93">
        <v>1000</v>
      </c>
      <c r="P99" s="52">
        <f t="shared" si="276"/>
        <v>0</v>
      </c>
      <c r="Q99" s="86" t="s">
        <v>252</v>
      </c>
      <c r="R99" s="33">
        <f t="shared" ca="1" si="277"/>
        <v>0</v>
      </c>
      <c r="S99" s="83">
        <v>0.4</v>
      </c>
      <c r="T99" s="33">
        <f t="shared" ca="1" si="76"/>
        <v>0</v>
      </c>
      <c r="U99" s="83">
        <v>0.4</v>
      </c>
      <c r="V99" s="61" t="str">
        <f t="shared" si="278"/>
        <v xml:space="preserve"> </v>
      </c>
      <c r="W99" s="88" t="s">
        <v>271</v>
      </c>
      <c r="X99" s="61"/>
      <c r="Z99" s="92">
        <v>1</v>
      </c>
      <c r="AB99" s="7">
        <f t="shared" ca="1" si="92"/>
        <v>0</v>
      </c>
      <c r="AC99" s="7">
        <f t="shared" ca="1" si="93"/>
        <v>0</v>
      </c>
      <c r="AD99" s="7">
        <f t="shared" ca="1" si="94"/>
        <v>0</v>
      </c>
      <c r="AE99" s="7">
        <f t="shared" si="95"/>
        <v>0</v>
      </c>
      <c r="AF99" s="7">
        <f t="shared" si="96"/>
        <v>0</v>
      </c>
      <c r="AG99" s="68">
        <f t="shared" ca="1" si="183"/>
        <v>0</v>
      </c>
      <c r="AH99" s="68">
        <f t="shared" ca="1" si="98"/>
        <v>0</v>
      </c>
      <c r="AJ99" s="124"/>
      <c r="AL99" s="51">
        <f t="shared" si="22"/>
        <v>0</v>
      </c>
      <c r="AM99" s="69">
        <f t="shared" ca="1" si="23"/>
        <v>0</v>
      </c>
      <c r="AN99" s="70">
        <f t="shared" ca="1" si="24"/>
        <v>0</v>
      </c>
      <c r="AO99" s="70">
        <f t="shared" ca="1" si="25"/>
        <v>0</v>
      </c>
    </row>
    <row r="100" spans="2:41" x14ac:dyDescent="0.35">
      <c r="B100" t="str">
        <f t="shared" si="275"/>
        <v>CALCULO_EDIF!C7000:E7024</v>
      </c>
      <c r="C100">
        <f t="shared" si="279"/>
        <v>7000</v>
      </c>
      <c r="D100">
        <f t="shared" si="280"/>
        <v>7024</v>
      </c>
      <c r="E100" s="38">
        <v>281</v>
      </c>
      <c r="F100" t="str">
        <f t="shared" si="27"/>
        <v>CALCULO_EDIF!C7000:C7024</v>
      </c>
      <c r="H100" s="3"/>
      <c r="I100" s="2" t="s">
        <v>118</v>
      </c>
      <c r="J100" s="96" t="s">
        <v>389</v>
      </c>
      <c r="K100" s="2"/>
      <c r="L100" s="75"/>
      <c r="M100" s="4"/>
      <c r="N100" s="75">
        <v>0</v>
      </c>
      <c r="O100" s="93">
        <v>1000</v>
      </c>
      <c r="P100" s="52">
        <f t="shared" si="276"/>
        <v>0</v>
      </c>
      <c r="Q100" s="86" t="s">
        <v>252</v>
      </c>
      <c r="R100" s="33">
        <f t="shared" ca="1" si="277"/>
        <v>0</v>
      </c>
      <c r="S100" s="83">
        <v>0.4</v>
      </c>
      <c r="T100" s="33">
        <f t="shared" ca="1" si="76"/>
        <v>0</v>
      </c>
      <c r="U100" s="83">
        <v>0.4</v>
      </c>
      <c r="V100" s="61" t="str">
        <f t="shared" si="278"/>
        <v xml:space="preserve"> </v>
      </c>
      <c r="W100" s="88" t="s">
        <v>271</v>
      </c>
      <c r="X100" s="61"/>
      <c r="Z100" s="92">
        <v>1</v>
      </c>
      <c r="AB100" s="7">
        <f t="shared" ca="1" si="92"/>
        <v>0</v>
      </c>
      <c r="AC100" s="7">
        <f t="shared" ca="1" si="93"/>
        <v>0</v>
      </c>
      <c r="AD100" s="7">
        <f t="shared" ca="1" si="94"/>
        <v>0</v>
      </c>
      <c r="AE100" s="7">
        <f t="shared" si="95"/>
        <v>0</v>
      </c>
      <c r="AF100" s="7">
        <f t="shared" si="96"/>
        <v>0</v>
      </c>
      <c r="AG100" s="68">
        <f t="shared" ca="1" si="183"/>
        <v>0</v>
      </c>
      <c r="AH100" s="68">
        <f t="shared" ca="1" si="98"/>
        <v>0</v>
      </c>
      <c r="AJ100" s="124"/>
      <c r="AL100" s="51">
        <f t="shared" si="22"/>
        <v>0</v>
      </c>
      <c r="AM100" s="69">
        <f t="shared" ca="1" si="23"/>
        <v>0</v>
      </c>
      <c r="AN100" s="70">
        <f t="shared" ca="1" si="24"/>
        <v>0</v>
      </c>
      <c r="AO100" s="70">
        <f t="shared" ca="1" si="25"/>
        <v>0</v>
      </c>
    </row>
    <row r="101" spans="2:41" x14ac:dyDescent="0.35">
      <c r="B101" t="str">
        <f t="shared" si="275"/>
        <v>CALCULO_EDIF!C7025:E7049</v>
      </c>
      <c r="C101">
        <f t="shared" si="279"/>
        <v>7025</v>
      </c>
      <c r="D101">
        <f t="shared" si="280"/>
        <v>7049</v>
      </c>
      <c r="E101" s="38">
        <v>282</v>
      </c>
      <c r="F101" t="str">
        <f t="shared" si="27"/>
        <v>CALCULO_EDIF!C7025:C7049</v>
      </c>
      <c r="H101" s="3"/>
      <c r="I101" s="2" t="s">
        <v>119</v>
      </c>
      <c r="J101" s="96" t="s">
        <v>389</v>
      </c>
      <c r="K101" s="2"/>
      <c r="L101" s="75"/>
      <c r="M101" s="4"/>
      <c r="N101" s="75">
        <v>0</v>
      </c>
      <c r="O101" s="93">
        <v>1000</v>
      </c>
      <c r="P101" s="52">
        <f t="shared" si="276"/>
        <v>0</v>
      </c>
      <c r="Q101" s="86" t="s">
        <v>252</v>
      </c>
      <c r="R101" s="33">
        <f t="shared" ca="1" si="277"/>
        <v>0</v>
      </c>
      <c r="S101" s="83">
        <v>0.32</v>
      </c>
      <c r="T101" s="33">
        <f t="shared" ca="1" si="76"/>
        <v>0</v>
      </c>
      <c r="U101" s="83">
        <v>0.3</v>
      </c>
      <c r="V101" s="61" t="str">
        <f t="shared" si="278"/>
        <v xml:space="preserve"> </v>
      </c>
      <c r="W101" s="88" t="s">
        <v>271</v>
      </c>
      <c r="X101" s="61"/>
      <c r="Z101" s="92">
        <v>1</v>
      </c>
      <c r="AB101" s="7">
        <f t="shared" ca="1" si="92"/>
        <v>0</v>
      </c>
      <c r="AC101" s="7">
        <f t="shared" ca="1" si="93"/>
        <v>0</v>
      </c>
      <c r="AD101" s="7">
        <f t="shared" ca="1" si="94"/>
        <v>0</v>
      </c>
      <c r="AE101" s="7">
        <f t="shared" si="95"/>
        <v>0</v>
      </c>
      <c r="AF101" s="7">
        <f t="shared" si="96"/>
        <v>0</v>
      </c>
      <c r="AG101" s="68">
        <f t="shared" ca="1" si="183"/>
        <v>0</v>
      </c>
      <c r="AH101" s="68">
        <f t="shared" ca="1" si="98"/>
        <v>0</v>
      </c>
      <c r="AJ101" s="124"/>
      <c r="AL101" s="51">
        <f t="shared" si="22"/>
        <v>0</v>
      </c>
      <c r="AM101" s="69">
        <f t="shared" ca="1" si="23"/>
        <v>0</v>
      </c>
      <c r="AN101" s="70">
        <f t="shared" ca="1" si="24"/>
        <v>0</v>
      </c>
      <c r="AO101" s="70">
        <f t="shared" ca="1" si="25"/>
        <v>0</v>
      </c>
    </row>
    <row r="102" spans="2:41" x14ac:dyDescent="0.35">
      <c r="B102" t="str">
        <f t="shared" si="275"/>
        <v>CALCULO_EDIF!C7050:E7074</v>
      </c>
      <c r="C102">
        <f t="shared" ref="C102:C103" si="281">IF(E102=1,1,(E102-1)*25)</f>
        <v>7050</v>
      </c>
      <c r="D102">
        <f t="shared" ref="D102:D103" si="282">IF(E102=1,24,C102+24)</f>
        <v>7074</v>
      </c>
      <c r="E102" s="38">
        <v>283</v>
      </c>
      <c r="F102" t="str">
        <f t="shared" si="27"/>
        <v>CALCULO_EDIF!C7050:C7074</v>
      </c>
      <c r="H102" s="3"/>
      <c r="I102" s="2" t="s">
        <v>376</v>
      </c>
      <c r="J102" s="96" t="s">
        <v>389</v>
      </c>
      <c r="K102" s="2"/>
      <c r="L102" s="75"/>
      <c r="M102" s="4"/>
      <c r="N102" s="75">
        <v>0</v>
      </c>
      <c r="O102" s="93">
        <v>1000</v>
      </c>
      <c r="P102" s="52">
        <f t="shared" si="276"/>
        <v>0</v>
      </c>
      <c r="Q102" s="86" t="s">
        <v>252</v>
      </c>
      <c r="R102" s="33">
        <f t="shared" ca="1" si="277"/>
        <v>0</v>
      </c>
      <c r="S102" s="83">
        <v>0.4</v>
      </c>
      <c r="T102" s="33">
        <f t="shared" ca="1" si="76"/>
        <v>0</v>
      </c>
      <c r="U102" s="83">
        <v>0.4</v>
      </c>
      <c r="V102" s="61" t="str">
        <f t="shared" si="278"/>
        <v xml:space="preserve"> </v>
      </c>
      <c r="W102" s="88" t="s">
        <v>271</v>
      </c>
      <c r="X102" s="61"/>
      <c r="Z102" s="92">
        <v>1</v>
      </c>
      <c r="AB102" s="7">
        <f t="shared" ca="1" si="92"/>
        <v>0</v>
      </c>
      <c r="AC102" s="7">
        <f t="shared" ca="1" si="93"/>
        <v>0</v>
      </c>
      <c r="AD102" s="7">
        <f t="shared" ca="1" si="94"/>
        <v>0</v>
      </c>
      <c r="AE102" s="7">
        <f t="shared" si="95"/>
        <v>0</v>
      </c>
      <c r="AF102" s="7">
        <f t="shared" si="96"/>
        <v>0</v>
      </c>
      <c r="AG102" s="68">
        <f t="shared" ca="1" si="183"/>
        <v>0</v>
      </c>
      <c r="AH102" s="68">
        <f ca="1">IF(Z102=0,AE102,IF(AB102=AE102,AE102,IF(AB102&gt;AE102,AE102,IF((AB102/AE102+AN102/AE102)&gt;1,AB102,AO102))))</f>
        <v>0</v>
      </c>
      <c r="AJ102" s="124"/>
      <c r="AL102" s="51">
        <f t="shared" si="22"/>
        <v>0</v>
      </c>
      <c r="AM102" s="69">
        <f t="shared" ca="1" si="23"/>
        <v>0</v>
      </c>
      <c r="AN102" s="70">
        <f t="shared" ca="1" si="24"/>
        <v>0</v>
      </c>
      <c r="AO102" s="70">
        <f t="shared" ca="1" si="25"/>
        <v>0</v>
      </c>
    </row>
    <row r="103" spans="2:41" x14ac:dyDescent="0.35">
      <c r="B103" t="str">
        <f t="shared" si="275"/>
        <v>CALCULO_EDIF!C7075:E7099</v>
      </c>
      <c r="C103">
        <f t="shared" si="281"/>
        <v>7075</v>
      </c>
      <c r="D103">
        <f t="shared" si="282"/>
        <v>7099</v>
      </c>
      <c r="E103" s="38">
        <v>284</v>
      </c>
      <c r="F103" t="str">
        <f t="shared" si="27"/>
        <v>CALCULO_EDIF!C7075:C7099</v>
      </c>
      <c r="H103" s="3"/>
      <c r="I103" s="2" t="s">
        <v>233</v>
      </c>
      <c r="J103" s="96" t="s">
        <v>389</v>
      </c>
      <c r="K103" s="2"/>
      <c r="L103" s="75"/>
      <c r="M103" s="4"/>
      <c r="N103" s="75">
        <v>0</v>
      </c>
      <c r="O103" s="93">
        <v>1000</v>
      </c>
      <c r="P103" s="52">
        <f t="shared" si="276"/>
        <v>0</v>
      </c>
      <c r="Q103" s="86" t="s">
        <v>252</v>
      </c>
      <c r="R103" s="33">
        <f t="shared" ca="1" si="277"/>
        <v>0</v>
      </c>
      <c r="S103" s="83">
        <v>0.4</v>
      </c>
      <c r="T103" s="33">
        <f t="shared" ca="1" si="76"/>
        <v>0</v>
      </c>
      <c r="U103" s="83">
        <v>0.4</v>
      </c>
      <c r="V103" s="61" t="str">
        <f t="shared" si="278"/>
        <v xml:space="preserve"> </v>
      </c>
      <c r="W103" s="88" t="s">
        <v>271</v>
      </c>
      <c r="X103" s="61"/>
      <c r="Z103" s="92">
        <v>1</v>
      </c>
      <c r="AB103" s="7">
        <f t="shared" ca="1" si="92"/>
        <v>0</v>
      </c>
      <c r="AC103" s="7">
        <f t="shared" ca="1" si="93"/>
        <v>0</v>
      </c>
      <c r="AD103" s="7">
        <f t="shared" ca="1" si="94"/>
        <v>0</v>
      </c>
      <c r="AE103" s="7">
        <f t="shared" si="95"/>
        <v>0</v>
      </c>
      <c r="AF103" s="7">
        <f t="shared" si="96"/>
        <v>0</v>
      </c>
      <c r="AG103" s="68">
        <f t="shared" ca="1" si="183"/>
        <v>0</v>
      </c>
      <c r="AH103" s="68">
        <f t="shared" ca="1" si="98"/>
        <v>0</v>
      </c>
      <c r="AJ103" s="124"/>
      <c r="AL103" s="51">
        <f t="shared" si="22"/>
        <v>0</v>
      </c>
      <c r="AM103" s="69">
        <f t="shared" ca="1" si="23"/>
        <v>0</v>
      </c>
      <c r="AN103" s="70">
        <f t="shared" ca="1" si="24"/>
        <v>0</v>
      </c>
      <c r="AO103" s="70">
        <f t="shared" ca="1" si="25"/>
        <v>0</v>
      </c>
    </row>
    <row r="104" spans="2:41" x14ac:dyDescent="0.35">
      <c r="B104" t="str">
        <f t="shared" si="275"/>
        <v>CALCULO_EDIF!C7100:E7124</v>
      </c>
      <c r="C104">
        <f t="shared" ref="C104:C112" si="283">IF(E104=1,1,(E104-1)*25)</f>
        <v>7100</v>
      </c>
      <c r="D104">
        <f t="shared" ref="D104:D112" si="284">IF(E104=1,24,C104+24)</f>
        <v>7124</v>
      </c>
      <c r="E104" s="38">
        <v>285</v>
      </c>
      <c r="F104" t="str">
        <f t="shared" ref="F104:F112" si="285">CONCATENATE("CALCULO_EDIF!","C",C104,":","C",D104)</f>
        <v>CALCULO_EDIF!C7100:C7124</v>
      </c>
      <c r="H104" s="3"/>
      <c r="I104" s="2" t="s">
        <v>120</v>
      </c>
      <c r="J104" s="96" t="s">
        <v>389</v>
      </c>
      <c r="K104" s="2"/>
      <c r="L104" s="75"/>
      <c r="M104" s="4"/>
      <c r="N104" s="75">
        <v>0</v>
      </c>
      <c r="O104" s="93">
        <v>1000</v>
      </c>
      <c r="P104" s="52">
        <f t="shared" ref="P104" si="286">IF(AND(ISBLANK(L104)*ISBLANK(N104)),"-",IF(AND(NOT(ISBLANK(L104))*NOT(ISBLANK(N104))),"Error",IF(ISBLANK(L104),N104,L104*O104)))</f>
        <v>0</v>
      </c>
      <c r="Q104" s="86" t="s">
        <v>252</v>
      </c>
      <c r="R104" s="33">
        <f t="shared" ref="R104" ca="1" si="287">IF(Q104="Otro",$B$1,VLOOKUP(Q104, INDIRECT(B104),2,FALSE))</f>
        <v>0</v>
      </c>
      <c r="S104" s="83">
        <v>0.1</v>
      </c>
      <c r="T104" s="33">
        <f t="shared" ca="1" si="76"/>
        <v>0</v>
      </c>
      <c r="U104" s="83">
        <v>0.1</v>
      </c>
      <c r="V104" s="61" t="str">
        <f t="shared" si="278"/>
        <v xml:space="preserve"> </v>
      </c>
      <c r="W104" s="88" t="s">
        <v>271</v>
      </c>
      <c r="X104" s="61"/>
      <c r="Z104" s="92">
        <v>1</v>
      </c>
      <c r="AB104" s="7">
        <f t="shared" ca="1" si="92"/>
        <v>0</v>
      </c>
      <c r="AC104" s="7">
        <f t="shared" ca="1" si="93"/>
        <v>0</v>
      </c>
      <c r="AD104" s="7">
        <f t="shared" ca="1" si="94"/>
        <v>0</v>
      </c>
      <c r="AE104" s="7">
        <f t="shared" si="95"/>
        <v>0</v>
      </c>
      <c r="AF104" s="7">
        <f t="shared" si="96"/>
        <v>0</v>
      </c>
      <c r="AG104" s="68">
        <f t="shared" ca="1" si="183"/>
        <v>0</v>
      </c>
      <c r="AH104" s="68">
        <f t="shared" ca="1" si="98"/>
        <v>0</v>
      </c>
      <c r="AJ104" s="124"/>
      <c r="AL104" s="51">
        <f t="shared" si="22"/>
        <v>0</v>
      </c>
      <c r="AM104" s="69">
        <f t="shared" ca="1" si="23"/>
        <v>0</v>
      </c>
      <c r="AN104" s="70">
        <f t="shared" ca="1" si="24"/>
        <v>0</v>
      </c>
      <c r="AO104" s="70">
        <f t="shared" ca="1" si="25"/>
        <v>0</v>
      </c>
    </row>
    <row r="105" spans="2:41" x14ac:dyDescent="0.35">
      <c r="B105" t="str">
        <f t="shared" si="275"/>
        <v>CALCULO_EDIF!C7125:E7149</v>
      </c>
      <c r="C105">
        <f t="shared" si="283"/>
        <v>7125</v>
      </c>
      <c r="D105">
        <f t="shared" si="284"/>
        <v>7149</v>
      </c>
      <c r="E105" s="38">
        <v>286</v>
      </c>
      <c r="F105" t="str">
        <f t="shared" si="285"/>
        <v>CALCULO_EDIF!C7125:C7149</v>
      </c>
      <c r="H105" s="3"/>
      <c r="I105" s="2" t="s">
        <v>239</v>
      </c>
      <c r="J105" s="96" t="s">
        <v>389</v>
      </c>
      <c r="K105" s="2"/>
      <c r="L105" s="75"/>
      <c r="M105" s="4"/>
      <c r="N105" s="75">
        <v>0</v>
      </c>
      <c r="O105" s="93">
        <v>1000</v>
      </c>
      <c r="P105" s="52">
        <f t="shared" si="276"/>
        <v>0</v>
      </c>
      <c r="Q105" s="86" t="s">
        <v>252</v>
      </c>
      <c r="R105" s="33">
        <f t="shared" ca="1" si="277"/>
        <v>0</v>
      </c>
      <c r="S105" s="83">
        <v>0.4</v>
      </c>
      <c r="T105" s="33">
        <f t="shared" ca="1" si="76"/>
        <v>0</v>
      </c>
      <c r="U105" s="83">
        <v>0.4</v>
      </c>
      <c r="V105" s="61" t="str">
        <f t="shared" si="278"/>
        <v xml:space="preserve"> </v>
      </c>
      <c r="W105" s="88" t="s">
        <v>271</v>
      </c>
      <c r="X105" s="61"/>
      <c r="Z105" s="92">
        <v>1</v>
      </c>
      <c r="AB105" s="7">
        <f t="shared" ca="1" si="92"/>
        <v>0</v>
      </c>
      <c r="AC105" s="7">
        <f t="shared" ca="1" si="93"/>
        <v>0</v>
      </c>
      <c r="AD105" s="7">
        <f t="shared" ca="1" si="94"/>
        <v>0</v>
      </c>
      <c r="AE105" s="7">
        <f t="shared" si="95"/>
        <v>0</v>
      </c>
      <c r="AF105" s="7">
        <f t="shared" si="96"/>
        <v>0</v>
      </c>
      <c r="AG105" s="68">
        <f t="shared" ca="1" si="183"/>
        <v>0</v>
      </c>
      <c r="AH105" s="68">
        <f t="shared" ca="1" si="98"/>
        <v>0</v>
      </c>
      <c r="AJ105" s="124"/>
      <c r="AL105" s="51">
        <f t="shared" si="22"/>
        <v>0</v>
      </c>
      <c r="AM105" s="69">
        <f t="shared" ca="1" si="23"/>
        <v>0</v>
      </c>
      <c r="AN105" s="70">
        <f t="shared" ca="1" si="24"/>
        <v>0</v>
      </c>
      <c r="AO105" s="70">
        <f t="shared" ca="1" si="25"/>
        <v>0</v>
      </c>
    </row>
    <row r="106" spans="2:41" x14ac:dyDescent="0.35">
      <c r="B106" t="str">
        <f t="shared" si="275"/>
        <v>CALCULO_EDIF!C7150:E7174</v>
      </c>
      <c r="C106">
        <f t="shared" si="283"/>
        <v>7150</v>
      </c>
      <c r="D106">
        <f t="shared" si="284"/>
        <v>7174</v>
      </c>
      <c r="E106" s="38">
        <v>287</v>
      </c>
      <c r="F106" t="str">
        <f t="shared" si="285"/>
        <v>CALCULO_EDIF!C7150:C7174</v>
      </c>
      <c r="H106" s="3"/>
      <c r="I106" s="2" t="s">
        <v>122</v>
      </c>
      <c r="J106" s="96" t="s">
        <v>389</v>
      </c>
      <c r="K106" s="2"/>
      <c r="L106" s="75"/>
      <c r="M106" s="4"/>
      <c r="N106" s="75">
        <v>0</v>
      </c>
      <c r="O106" s="93">
        <v>1000</v>
      </c>
      <c r="P106" s="52">
        <f t="shared" si="276"/>
        <v>0</v>
      </c>
      <c r="Q106" s="86" t="s">
        <v>252</v>
      </c>
      <c r="R106" s="33">
        <f t="shared" ca="1" si="277"/>
        <v>0</v>
      </c>
      <c r="S106" s="83">
        <v>0.4</v>
      </c>
      <c r="T106" s="33">
        <f t="shared" ca="1" si="76"/>
        <v>0</v>
      </c>
      <c r="U106" s="83">
        <v>0.4</v>
      </c>
      <c r="V106" s="61" t="str">
        <f t="shared" si="278"/>
        <v xml:space="preserve"> </v>
      </c>
      <c r="W106" s="88" t="s">
        <v>271</v>
      </c>
      <c r="X106" s="61"/>
      <c r="Z106" s="92">
        <v>1</v>
      </c>
      <c r="AB106" s="7">
        <f t="shared" ca="1" si="92"/>
        <v>0</v>
      </c>
      <c r="AC106" s="7">
        <f t="shared" ca="1" si="93"/>
        <v>0</v>
      </c>
      <c r="AD106" s="7">
        <f t="shared" ca="1" si="94"/>
        <v>0</v>
      </c>
      <c r="AE106" s="7">
        <f t="shared" si="95"/>
        <v>0</v>
      </c>
      <c r="AF106" s="7">
        <f t="shared" si="96"/>
        <v>0</v>
      </c>
      <c r="AG106" s="68">
        <f t="shared" ca="1" si="183"/>
        <v>0</v>
      </c>
      <c r="AH106" s="68">
        <f t="shared" ca="1" si="98"/>
        <v>0</v>
      </c>
      <c r="AJ106" s="124"/>
      <c r="AL106" s="51">
        <f t="shared" si="22"/>
        <v>0</v>
      </c>
      <c r="AM106" s="69">
        <f t="shared" ca="1" si="23"/>
        <v>0</v>
      </c>
      <c r="AN106" s="70">
        <f t="shared" ca="1" si="24"/>
        <v>0</v>
      </c>
      <c r="AO106" s="70">
        <f t="shared" ca="1" si="25"/>
        <v>0</v>
      </c>
    </row>
    <row r="107" spans="2:41" x14ac:dyDescent="0.35">
      <c r="B107" t="str">
        <f t="shared" si="275"/>
        <v>CALCULO_EDIF!C7175:E7199</v>
      </c>
      <c r="C107">
        <f t="shared" si="283"/>
        <v>7175</v>
      </c>
      <c r="D107">
        <f t="shared" si="284"/>
        <v>7199</v>
      </c>
      <c r="E107" s="38">
        <v>288</v>
      </c>
      <c r="F107" t="str">
        <f t="shared" si="285"/>
        <v>CALCULO_EDIF!C7175:C7199</v>
      </c>
      <c r="H107" s="3"/>
      <c r="I107" s="2" t="s">
        <v>92</v>
      </c>
      <c r="J107" s="96" t="s">
        <v>389</v>
      </c>
      <c r="K107" s="2"/>
      <c r="L107" s="75"/>
      <c r="M107" s="4"/>
      <c r="N107" s="75">
        <v>0</v>
      </c>
      <c r="O107" s="93">
        <v>1000</v>
      </c>
      <c r="P107" s="52">
        <f t="shared" si="276"/>
        <v>0</v>
      </c>
      <c r="Q107" s="86" t="s">
        <v>252</v>
      </c>
      <c r="R107" s="33">
        <f t="shared" ca="1" si="277"/>
        <v>0</v>
      </c>
      <c r="S107" s="83">
        <v>0.4</v>
      </c>
      <c r="T107" s="33">
        <f t="shared" ca="1" si="76"/>
        <v>0</v>
      </c>
      <c r="U107" s="83">
        <v>0.4</v>
      </c>
      <c r="V107" s="61" t="str">
        <f t="shared" si="278"/>
        <v xml:space="preserve"> </v>
      </c>
      <c r="W107" s="88" t="s">
        <v>271</v>
      </c>
      <c r="X107" s="61"/>
      <c r="Z107" s="92">
        <v>1</v>
      </c>
      <c r="AB107" s="7">
        <f t="shared" ca="1" si="92"/>
        <v>0</v>
      </c>
      <c r="AC107" s="7">
        <f t="shared" ca="1" si="93"/>
        <v>0</v>
      </c>
      <c r="AD107" s="7">
        <f t="shared" ca="1" si="94"/>
        <v>0</v>
      </c>
      <c r="AE107" s="7">
        <f t="shared" si="95"/>
        <v>0</v>
      </c>
      <c r="AF107" s="7">
        <f t="shared" si="96"/>
        <v>0</v>
      </c>
      <c r="AG107" s="68">
        <f t="shared" ca="1" si="183"/>
        <v>0</v>
      </c>
      <c r="AH107" s="68">
        <f t="shared" ca="1" si="98"/>
        <v>0</v>
      </c>
      <c r="AJ107" s="124"/>
      <c r="AL107" s="51">
        <f t="shared" ref="AL107:AL148" si="288">AE107</f>
        <v>0</v>
      </c>
      <c r="AM107" s="69">
        <f t="shared" ref="AM107:AM148" ca="1" si="289">IF(T107="Valor:",U107*Z107,T107*Z107)</f>
        <v>0</v>
      </c>
      <c r="AN107" s="70">
        <f t="shared" ref="AN107:AN148" ca="1" si="290">P107*AM107</f>
        <v>0</v>
      </c>
      <c r="AO107" s="70">
        <f t="shared" ref="AO107:AO148" ca="1" si="291">AL107-AN107</f>
        <v>0</v>
      </c>
    </row>
    <row r="108" spans="2:41" x14ac:dyDescent="0.35">
      <c r="B108" t="str">
        <f t="shared" si="275"/>
        <v>CALCULO_EDIF!C7200:E7224</v>
      </c>
      <c r="C108">
        <f t="shared" si="283"/>
        <v>7200</v>
      </c>
      <c r="D108">
        <f t="shared" si="284"/>
        <v>7224</v>
      </c>
      <c r="E108" s="38">
        <v>289</v>
      </c>
      <c r="F108" t="str">
        <f t="shared" si="285"/>
        <v>CALCULO_EDIF!C7200:C7224</v>
      </c>
      <c r="H108" s="3"/>
      <c r="I108" s="2" t="s">
        <v>377</v>
      </c>
      <c r="J108" s="96" t="s">
        <v>389</v>
      </c>
      <c r="K108" s="2"/>
      <c r="L108" s="75"/>
      <c r="M108" s="4"/>
      <c r="N108" s="75">
        <v>0</v>
      </c>
      <c r="O108" s="93">
        <v>1000</v>
      </c>
      <c r="P108" s="52">
        <f t="shared" si="276"/>
        <v>0</v>
      </c>
      <c r="Q108" s="86" t="s">
        <v>252</v>
      </c>
      <c r="R108" s="33">
        <f t="shared" ca="1" si="277"/>
        <v>0</v>
      </c>
      <c r="S108" s="83">
        <v>0.4</v>
      </c>
      <c r="T108" s="33">
        <f t="shared" ca="1" si="76"/>
        <v>0</v>
      </c>
      <c r="U108" s="83">
        <v>0.4</v>
      </c>
      <c r="V108" s="61" t="str">
        <f t="shared" si="278"/>
        <v xml:space="preserve"> </v>
      </c>
      <c r="W108" s="88" t="s">
        <v>271</v>
      </c>
      <c r="X108" s="61"/>
      <c r="Z108" s="92">
        <v>1</v>
      </c>
      <c r="AB108" s="7">
        <f t="shared" ca="1" si="92"/>
        <v>0</v>
      </c>
      <c r="AC108" s="7">
        <f t="shared" ca="1" si="93"/>
        <v>0</v>
      </c>
      <c r="AD108" s="7">
        <f t="shared" ca="1" si="94"/>
        <v>0</v>
      </c>
      <c r="AE108" s="7">
        <f t="shared" si="95"/>
        <v>0</v>
      </c>
      <c r="AF108" s="7">
        <f t="shared" si="96"/>
        <v>0</v>
      </c>
      <c r="AG108" s="68">
        <f t="shared" ca="1" si="183"/>
        <v>0</v>
      </c>
      <c r="AH108" s="68">
        <f t="shared" ca="1" si="98"/>
        <v>0</v>
      </c>
      <c r="AJ108" s="124"/>
      <c r="AL108" s="51">
        <f t="shared" si="288"/>
        <v>0</v>
      </c>
      <c r="AM108" s="69">
        <f t="shared" ca="1" si="289"/>
        <v>0</v>
      </c>
      <c r="AN108" s="70">
        <f t="shared" ca="1" si="290"/>
        <v>0</v>
      </c>
      <c r="AO108" s="70">
        <f t="shared" ca="1" si="291"/>
        <v>0</v>
      </c>
    </row>
    <row r="109" spans="2:41" x14ac:dyDescent="0.35">
      <c r="B109" t="str">
        <f t="shared" si="275"/>
        <v>CALCULO_EDIF!C7225:E7249</v>
      </c>
      <c r="C109">
        <f t="shared" ref="C109" si="292">IF(E109=1,1,(E109-1)*25)</f>
        <v>7225</v>
      </c>
      <c r="D109">
        <f t="shared" ref="D109" si="293">IF(E109=1,24,C109+24)</f>
        <v>7249</v>
      </c>
      <c r="E109" s="38">
        <v>290</v>
      </c>
      <c r="F109" t="str">
        <f t="shared" ref="F109" si="294">CONCATENATE("CALCULO_EDIF!","C",C109,":","C",D109)</f>
        <v>CALCULO_EDIF!C7225:C7249</v>
      </c>
      <c r="H109" s="3"/>
      <c r="I109" s="2" t="s">
        <v>378</v>
      </c>
      <c r="J109" s="96" t="s">
        <v>389</v>
      </c>
      <c r="K109" s="2"/>
      <c r="L109" s="75"/>
      <c r="M109" s="4"/>
      <c r="N109" s="75">
        <v>0</v>
      </c>
      <c r="O109" s="93">
        <v>1000</v>
      </c>
      <c r="P109" s="52">
        <f t="shared" ref="P109:P112" si="295">IF(AND(ISBLANK(L109)*ISBLANK(N109)),"-",IF(AND(NOT(ISBLANK(L109))*NOT(ISBLANK(N109))),"Error",IF(ISBLANK(L109),N109,L109*O109)))</f>
        <v>0</v>
      </c>
      <c r="Q109" s="86" t="s">
        <v>252</v>
      </c>
      <c r="R109" s="33">
        <f t="shared" ref="R109" ca="1" si="296">IF(Q109="Otro",$B$1,VLOOKUP(Q109, INDIRECT(B109),2,FALSE))</f>
        <v>0</v>
      </c>
      <c r="S109" s="83">
        <v>0.4</v>
      </c>
      <c r="T109" s="33">
        <f t="shared" ca="1" si="76"/>
        <v>0</v>
      </c>
      <c r="U109" s="83">
        <v>0.4</v>
      </c>
      <c r="V109" s="61" t="str">
        <f t="shared" si="278"/>
        <v xml:space="preserve"> </v>
      </c>
      <c r="W109" s="88" t="s">
        <v>271</v>
      </c>
      <c r="X109" s="61"/>
      <c r="Z109" s="92">
        <v>0.2</v>
      </c>
      <c r="AB109" s="7">
        <f t="shared" ca="1" si="92"/>
        <v>0</v>
      </c>
      <c r="AC109" s="7">
        <f t="shared" ca="1" si="93"/>
        <v>0</v>
      </c>
      <c r="AD109" s="7">
        <f t="shared" ca="1" si="94"/>
        <v>0</v>
      </c>
      <c r="AE109" s="7">
        <f t="shared" si="95"/>
        <v>0</v>
      </c>
      <c r="AF109" s="7">
        <f t="shared" si="96"/>
        <v>0</v>
      </c>
      <c r="AG109" s="68">
        <f t="shared" ca="1" si="183"/>
        <v>0</v>
      </c>
      <c r="AH109" s="68">
        <f t="shared" ca="1" si="98"/>
        <v>0</v>
      </c>
      <c r="AJ109" s="124"/>
      <c r="AL109" s="51">
        <f t="shared" si="288"/>
        <v>0</v>
      </c>
      <c r="AM109" s="69">
        <f t="shared" ca="1" si="289"/>
        <v>0</v>
      </c>
      <c r="AN109" s="70">
        <f t="shared" ca="1" si="290"/>
        <v>0</v>
      </c>
      <c r="AO109" s="70">
        <f t="shared" ca="1" si="291"/>
        <v>0</v>
      </c>
    </row>
    <row r="110" spans="2:41" x14ac:dyDescent="0.35">
      <c r="B110" t="str">
        <f t="shared" si="275"/>
        <v>CALCULO_EDIF!C7250:E7274</v>
      </c>
      <c r="C110">
        <f t="shared" si="283"/>
        <v>7250</v>
      </c>
      <c r="D110">
        <f t="shared" si="284"/>
        <v>7274</v>
      </c>
      <c r="E110" s="38">
        <v>291</v>
      </c>
      <c r="F110" t="str">
        <f t="shared" si="285"/>
        <v>CALCULO_EDIF!C7250:C7274</v>
      </c>
      <c r="H110" s="3"/>
      <c r="I110" s="2" t="s">
        <v>379</v>
      </c>
      <c r="J110" s="96" t="s">
        <v>389</v>
      </c>
      <c r="K110" s="2"/>
      <c r="L110" s="75"/>
      <c r="M110" s="4"/>
      <c r="N110" s="75">
        <v>0</v>
      </c>
      <c r="O110" s="93">
        <v>1000</v>
      </c>
      <c r="P110" s="52">
        <f t="shared" si="295"/>
        <v>0</v>
      </c>
      <c r="Q110" s="86" t="s">
        <v>252</v>
      </c>
      <c r="R110" s="33">
        <f t="shared" ref="R110" ca="1" si="297">IF(Q110="Otro",$B$1,VLOOKUP(Q110, INDIRECT(B110),2,FALSE))</f>
        <v>0</v>
      </c>
      <c r="S110" s="83">
        <v>0.4</v>
      </c>
      <c r="T110" s="33">
        <f t="shared" ca="1" si="76"/>
        <v>0</v>
      </c>
      <c r="U110" s="83">
        <v>0.4</v>
      </c>
      <c r="V110" s="61" t="str">
        <f t="shared" si="278"/>
        <v xml:space="preserve"> </v>
      </c>
      <c r="W110" s="88" t="s">
        <v>271</v>
      </c>
      <c r="X110" s="61"/>
      <c r="Z110" s="92">
        <v>1</v>
      </c>
      <c r="AB110" s="7">
        <f t="shared" ca="1" si="92"/>
        <v>0</v>
      </c>
      <c r="AC110" s="7">
        <f t="shared" ca="1" si="93"/>
        <v>0</v>
      </c>
      <c r="AD110" s="7">
        <f t="shared" ca="1" si="94"/>
        <v>0</v>
      </c>
      <c r="AE110" s="7">
        <f t="shared" si="95"/>
        <v>0</v>
      </c>
      <c r="AF110" s="7">
        <f t="shared" si="96"/>
        <v>0</v>
      </c>
      <c r="AG110" s="68">
        <f t="shared" ca="1" si="183"/>
        <v>0</v>
      </c>
      <c r="AH110" s="68">
        <f t="shared" ca="1" si="98"/>
        <v>0</v>
      </c>
      <c r="AJ110" s="124"/>
      <c r="AL110" s="51">
        <f t="shared" si="288"/>
        <v>0</v>
      </c>
      <c r="AM110" s="69">
        <f t="shared" ca="1" si="289"/>
        <v>0</v>
      </c>
      <c r="AN110" s="70">
        <f t="shared" ca="1" si="290"/>
        <v>0</v>
      </c>
      <c r="AO110" s="70">
        <f t="shared" ca="1" si="291"/>
        <v>0</v>
      </c>
    </row>
    <row r="111" spans="2:41" x14ac:dyDescent="0.35">
      <c r="B111" t="str">
        <f t="shared" si="275"/>
        <v>CALCULO_EDIF!C7275:E7299</v>
      </c>
      <c r="C111">
        <f t="shared" si="283"/>
        <v>7275</v>
      </c>
      <c r="D111">
        <f t="shared" si="284"/>
        <v>7299</v>
      </c>
      <c r="E111" s="38">
        <v>292</v>
      </c>
      <c r="F111" t="str">
        <f t="shared" si="285"/>
        <v>CALCULO_EDIF!C7275:C7299</v>
      </c>
      <c r="H111" s="3"/>
      <c r="I111" s="2" t="s">
        <v>380</v>
      </c>
      <c r="J111" s="96" t="s">
        <v>389</v>
      </c>
      <c r="K111" s="2"/>
      <c r="L111" s="75"/>
      <c r="M111" s="4"/>
      <c r="N111" s="75">
        <v>0</v>
      </c>
      <c r="O111" s="93">
        <v>1000</v>
      </c>
      <c r="P111" s="52">
        <f t="shared" si="295"/>
        <v>0</v>
      </c>
      <c r="Q111" s="86" t="s">
        <v>252</v>
      </c>
      <c r="R111" s="33">
        <f t="shared" ca="1" si="277"/>
        <v>0</v>
      </c>
      <c r="S111" s="83">
        <v>0.4</v>
      </c>
      <c r="T111" s="33">
        <f t="shared" ca="1" si="76"/>
        <v>0</v>
      </c>
      <c r="U111" s="83">
        <v>0.4</v>
      </c>
      <c r="V111" s="61" t="str">
        <f t="shared" si="278"/>
        <v xml:space="preserve"> </v>
      </c>
      <c r="W111" s="88" t="s">
        <v>271</v>
      </c>
      <c r="X111" s="61"/>
      <c r="Z111" s="92">
        <v>1</v>
      </c>
      <c r="AB111" s="7">
        <f t="shared" ca="1" si="92"/>
        <v>0</v>
      </c>
      <c r="AC111" s="7">
        <f t="shared" ca="1" si="93"/>
        <v>0</v>
      </c>
      <c r="AD111" s="7">
        <f t="shared" ca="1" si="94"/>
        <v>0</v>
      </c>
      <c r="AE111" s="7">
        <f t="shared" si="95"/>
        <v>0</v>
      </c>
      <c r="AF111" s="7">
        <f t="shared" si="96"/>
        <v>0</v>
      </c>
      <c r="AG111" s="68">
        <f t="shared" ca="1" si="183"/>
        <v>0</v>
      </c>
      <c r="AH111" s="68">
        <f t="shared" ca="1" si="98"/>
        <v>0</v>
      </c>
      <c r="AJ111" s="124"/>
      <c r="AL111" s="51">
        <f t="shared" si="288"/>
        <v>0</v>
      </c>
      <c r="AM111" s="69">
        <f t="shared" ca="1" si="289"/>
        <v>0</v>
      </c>
      <c r="AN111" s="70">
        <f t="shared" ca="1" si="290"/>
        <v>0</v>
      </c>
      <c r="AO111" s="70">
        <f t="shared" ca="1" si="291"/>
        <v>0</v>
      </c>
    </row>
    <row r="112" spans="2:41" x14ac:dyDescent="0.35">
      <c r="B112" t="str">
        <f t="shared" si="275"/>
        <v>CALCULO_EDIF!C7300:E7324</v>
      </c>
      <c r="C112">
        <f t="shared" si="283"/>
        <v>7300</v>
      </c>
      <c r="D112">
        <f t="shared" si="284"/>
        <v>7324</v>
      </c>
      <c r="E112" s="38">
        <v>293</v>
      </c>
      <c r="F112" t="str">
        <f t="shared" si="285"/>
        <v>CALCULO_EDIF!C7300:C7324</v>
      </c>
      <c r="H112" s="3"/>
      <c r="I112" s="2" t="s">
        <v>27</v>
      </c>
      <c r="J112" s="96" t="s">
        <v>389</v>
      </c>
      <c r="K112" s="2"/>
      <c r="L112" s="75"/>
      <c r="M112" s="4"/>
      <c r="N112" s="75">
        <v>0</v>
      </c>
      <c r="O112" s="93">
        <v>1000</v>
      </c>
      <c r="P112" s="52">
        <f t="shared" si="295"/>
        <v>0</v>
      </c>
      <c r="Q112" s="86" t="s">
        <v>252</v>
      </c>
      <c r="R112" s="33">
        <f t="shared" ca="1" si="277"/>
        <v>0</v>
      </c>
      <c r="S112" s="83">
        <v>0.4</v>
      </c>
      <c r="T112" s="33">
        <f t="shared" ca="1" si="76"/>
        <v>0</v>
      </c>
      <c r="U112" s="83">
        <v>0.4</v>
      </c>
      <c r="V112" s="61" t="str">
        <f t="shared" si="278"/>
        <v xml:space="preserve"> </v>
      </c>
      <c r="W112" s="88" t="s">
        <v>271</v>
      </c>
      <c r="X112" s="61"/>
      <c r="Z112" s="92">
        <v>1</v>
      </c>
      <c r="AB112" s="7">
        <f t="shared" ca="1" si="92"/>
        <v>0</v>
      </c>
      <c r="AC112" s="7">
        <f t="shared" ca="1" si="93"/>
        <v>0</v>
      </c>
      <c r="AD112" s="7">
        <f t="shared" ca="1" si="94"/>
        <v>0</v>
      </c>
      <c r="AE112" s="7">
        <f t="shared" si="95"/>
        <v>0</v>
      </c>
      <c r="AF112" s="7">
        <f t="shared" si="96"/>
        <v>0</v>
      </c>
      <c r="AG112" s="68">
        <f t="shared" ca="1" si="183"/>
        <v>0</v>
      </c>
      <c r="AH112" s="68">
        <f t="shared" ca="1" si="98"/>
        <v>0</v>
      </c>
      <c r="AJ112" s="124"/>
      <c r="AL112" s="51">
        <f t="shared" si="288"/>
        <v>0</v>
      </c>
      <c r="AM112" s="69">
        <f t="shared" ca="1" si="289"/>
        <v>0</v>
      </c>
      <c r="AN112" s="70">
        <f t="shared" ca="1" si="290"/>
        <v>0</v>
      </c>
      <c r="AO112" s="70">
        <f t="shared" ca="1" si="291"/>
        <v>0</v>
      </c>
    </row>
    <row r="113" spans="2:41" s="23" customFormat="1" ht="5.25" customHeight="1" x14ac:dyDescent="0.35">
      <c r="B113"/>
      <c r="C113"/>
      <c r="D113"/>
      <c r="E113" s="38"/>
      <c r="F113"/>
      <c r="G113"/>
      <c r="L113" s="76"/>
      <c r="N113" s="76"/>
      <c r="O113" s="80"/>
      <c r="P113" s="45"/>
      <c r="Q113" s="76"/>
      <c r="S113" s="76"/>
      <c r="U113" s="76"/>
      <c r="W113" s="76"/>
      <c r="Z113" s="76"/>
    </row>
    <row r="114" spans="2:41" x14ac:dyDescent="0.35">
      <c r="B114" t="str">
        <f>CONCATENATE("CALCULO_EDIF!","C",C114,":","E",D114)</f>
        <v>CALCULO_EDIF!C7325:E7349</v>
      </c>
      <c r="C114">
        <f t="shared" ref="C114" si="298">IF(E114=1,1,(E114-1)*25)</f>
        <v>7325</v>
      </c>
      <c r="D114">
        <f t="shared" ref="D114" si="299">IF(E114=1,24,C114+24)</f>
        <v>7349</v>
      </c>
      <c r="E114" s="38">
        <v>294</v>
      </c>
      <c r="F114" t="str">
        <f t="shared" ref="F114" si="300">CONCATENATE("CALCULO_EDIF!","C",C114,":","C",D114)</f>
        <v>CALCULO_EDIF!C7325:C7349</v>
      </c>
      <c r="H114" s="3" t="s">
        <v>107</v>
      </c>
      <c r="I114" s="2" t="s">
        <v>123</v>
      </c>
      <c r="J114" s="96" t="s">
        <v>389</v>
      </c>
      <c r="K114" s="2"/>
      <c r="L114" s="75"/>
      <c r="M114" s="4"/>
      <c r="N114" s="75">
        <v>0</v>
      </c>
      <c r="O114" s="93">
        <v>1000</v>
      </c>
      <c r="P114" s="52">
        <f>IF(AND(ISBLANK(L114)*ISBLANK(N114)),"-",IF(AND(NOT(ISBLANK(L114))*NOT(ISBLANK(N114))),"Error",IF(ISBLANK(L114),N114,L114*O114)))</f>
        <v>0</v>
      </c>
      <c r="Q114" s="86" t="s">
        <v>252</v>
      </c>
      <c r="R114" s="33">
        <f ca="1">IF(Q114="Otro",$B$1,VLOOKUP(Q114, INDIRECT(B114),2,FALSE))</f>
        <v>0</v>
      </c>
      <c r="S114" s="83">
        <v>0.4</v>
      </c>
      <c r="T114" s="33">
        <f t="shared" ca="1" si="76"/>
        <v>0</v>
      </c>
      <c r="U114" s="83">
        <v>0.4</v>
      </c>
      <c r="V114" s="61" t="str">
        <f>IF(S114+U114&gt;100%,"Error, suma &gt; 100%"," ")</f>
        <v xml:space="preserve"> </v>
      </c>
      <c r="W114" s="88" t="s">
        <v>271</v>
      </c>
      <c r="X114" s="61"/>
      <c r="Z114" s="92">
        <v>1</v>
      </c>
      <c r="AB114" s="7">
        <f t="shared" ca="1" si="92"/>
        <v>0</v>
      </c>
      <c r="AC114" s="7">
        <f t="shared" ca="1" si="93"/>
        <v>0</v>
      </c>
      <c r="AD114" s="7">
        <f t="shared" ca="1" si="94"/>
        <v>0</v>
      </c>
      <c r="AE114" s="7">
        <f t="shared" si="95"/>
        <v>0</v>
      </c>
      <c r="AF114" s="7">
        <f t="shared" si="96"/>
        <v>0</v>
      </c>
      <c r="AG114" s="68">
        <f t="shared" ca="1" si="183"/>
        <v>0</v>
      </c>
      <c r="AH114" s="68">
        <f t="shared" ca="1" si="98"/>
        <v>0</v>
      </c>
      <c r="AJ114" s="124">
        <f ca="1">IF(SUM(AH114:AH118)=0,0%,SUM(AG114:AG118)/SUM(AH114:AH118))</f>
        <v>0</v>
      </c>
      <c r="AL114" s="51">
        <f t="shared" si="288"/>
        <v>0</v>
      </c>
      <c r="AM114" s="69">
        <f t="shared" ca="1" si="289"/>
        <v>0</v>
      </c>
      <c r="AN114" s="70">
        <f t="shared" ca="1" si="290"/>
        <v>0</v>
      </c>
      <c r="AO114" s="70">
        <f t="shared" ca="1" si="291"/>
        <v>0</v>
      </c>
    </row>
    <row r="115" spans="2:41" x14ac:dyDescent="0.35">
      <c r="B115" t="str">
        <f>CONCATENATE("CALCULO_EDIF!","C",C115,":","E",D115)</f>
        <v>CALCULO_EDIF!C7350:E7374</v>
      </c>
      <c r="C115">
        <f t="shared" ref="C115:C118" si="301">IF(E115=1,1,(E115-1)*25)</f>
        <v>7350</v>
      </c>
      <c r="D115">
        <f t="shared" ref="D115:D118" si="302">IF(E115=1,24,C115+24)</f>
        <v>7374</v>
      </c>
      <c r="E115" s="38">
        <v>295</v>
      </c>
      <c r="F115" t="str">
        <f t="shared" ref="F115:F118" si="303">CONCATENATE("CALCULO_EDIF!","C",C115,":","C",D115)</f>
        <v>CALCULO_EDIF!C7350:C7374</v>
      </c>
      <c r="H115" s="3"/>
      <c r="I115" s="2" t="s">
        <v>124</v>
      </c>
      <c r="J115" s="96" t="s">
        <v>389</v>
      </c>
      <c r="K115" s="2"/>
      <c r="L115" s="75"/>
      <c r="M115" s="4"/>
      <c r="N115" s="75">
        <v>0</v>
      </c>
      <c r="O115" s="93">
        <v>1000</v>
      </c>
      <c r="P115" s="52">
        <f>IF(AND(ISBLANK(L115)*ISBLANK(N115)),"-",IF(AND(NOT(ISBLANK(L115))*NOT(ISBLANK(N115))),"Error",IF(ISBLANK(L115),N115,L115*O115)))</f>
        <v>0</v>
      </c>
      <c r="Q115" s="86" t="s">
        <v>252</v>
      </c>
      <c r="R115" s="33">
        <f ca="1">IF(Q115="Otro",$B$1,VLOOKUP(Q115, INDIRECT(B115),2,FALSE))</f>
        <v>0</v>
      </c>
      <c r="S115" s="83">
        <v>0.4</v>
      </c>
      <c r="T115" s="33">
        <f t="shared" ca="1" si="76"/>
        <v>0</v>
      </c>
      <c r="U115" s="83">
        <v>0.4</v>
      </c>
      <c r="V115" s="61" t="str">
        <f>IF(S115+U115&gt;100%,"Error, suma &gt; 100%"," ")</f>
        <v xml:space="preserve"> </v>
      </c>
      <c r="W115" s="88" t="s">
        <v>271</v>
      </c>
      <c r="X115" s="61"/>
      <c r="Z115" s="92">
        <v>0</v>
      </c>
      <c r="AB115" s="7">
        <f t="shared" ca="1" si="92"/>
        <v>0</v>
      </c>
      <c r="AC115" s="7">
        <f t="shared" ca="1" si="93"/>
        <v>0</v>
      </c>
      <c r="AD115" s="7">
        <f t="shared" ca="1" si="94"/>
        <v>0</v>
      </c>
      <c r="AE115" s="7">
        <f t="shared" si="95"/>
        <v>0</v>
      </c>
      <c r="AF115" s="7">
        <f t="shared" si="96"/>
        <v>0</v>
      </c>
      <c r="AG115" s="68">
        <f t="shared" ca="1" si="183"/>
        <v>0</v>
      </c>
      <c r="AH115" s="68">
        <f t="shared" si="98"/>
        <v>0</v>
      </c>
      <c r="AJ115" s="124"/>
      <c r="AL115" s="51">
        <f t="shared" si="288"/>
        <v>0</v>
      </c>
      <c r="AM115" s="69">
        <f t="shared" ca="1" si="289"/>
        <v>0</v>
      </c>
      <c r="AN115" s="70">
        <f t="shared" ca="1" si="290"/>
        <v>0</v>
      </c>
      <c r="AO115" s="70">
        <f t="shared" ca="1" si="291"/>
        <v>0</v>
      </c>
    </row>
    <row r="116" spans="2:41" x14ac:dyDescent="0.35">
      <c r="B116" t="str">
        <f>CONCATENATE("CALCULO_EDIF!","C",C116,":","E",D116)</f>
        <v>CALCULO_EDIF!C7375:E7399</v>
      </c>
      <c r="C116">
        <f t="shared" si="301"/>
        <v>7375</v>
      </c>
      <c r="D116">
        <f t="shared" si="302"/>
        <v>7399</v>
      </c>
      <c r="E116" s="38">
        <v>296</v>
      </c>
      <c r="F116" t="str">
        <f t="shared" si="303"/>
        <v>CALCULO_EDIF!C7375:C7399</v>
      </c>
      <c r="H116" s="3"/>
      <c r="I116" s="2" t="s">
        <v>125</v>
      </c>
      <c r="J116" s="96" t="s">
        <v>389</v>
      </c>
      <c r="K116" s="2"/>
      <c r="L116" s="75"/>
      <c r="M116" s="4"/>
      <c r="N116" s="75">
        <v>0</v>
      </c>
      <c r="O116" s="93">
        <v>1000</v>
      </c>
      <c r="P116" s="52">
        <f>IF(AND(ISBLANK(L116)*ISBLANK(N116)),"-",IF(AND(NOT(ISBLANK(L116))*NOT(ISBLANK(N116))),"Error",IF(ISBLANK(L116),N116,L116*O116)))</f>
        <v>0</v>
      </c>
      <c r="Q116" s="86" t="s">
        <v>252</v>
      </c>
      <c r="R116" s="33">
        <f ca="1">IF(Q116="Otro",$B$1,VLOOKUP(Q116, INDIRECT(B116),2,FALSE))</f>
        <v>0</v>
      </c>
      <c r="S116" s="83">
        <v>0.4</v>
      </c>
      <c r="T116" s="33">
        <f t="shared" ca="1" si="76"/>
        <v>0</v>
      </c>
      <c r="U116" s="83">
        <v>0.4</v>
      </c>
      <c r="V116" s="61" t="str">
        <f>IF(S116+U116&gt;100%,"Error, suma &gt; 100%"," ")</f>
        <v xml:space="preserve"> </v>
      </c>
      <c r="W116" s="88" t="s">
        <v>271</v>
      </c>
      <c r="X116" s="61"/>
      <c r="Z116" s="92">
        <v>0</v>
      </c>
      <c r="AB116" s="7">
        <f t="shared" ca="1" si="92"/>
        <v>0</v>
      </c>
      <c r="AC116" s="7">
        <f t="shared" ca="1" si="93"/>
        <v>0</v>
      </c>
      <c r="AD116" s="7">
        <f t="shared" ca="1" si="94"/>
        <v>0</v>
      </c>
      <c r="AE116" s="7">
        <f t="shared" si="95"/>
        <v>0</v>
      </c>
      <c r="AF116" s="7">
        <f t="shared" si="96"/>
        <v>0</v>
      </c>
      <c r="AG116" s="68">
        <f t="shared" ca="1" si="183"/>
        <v>0</v>
      </c>
      <c r="AH116" s="68">
        <f t="shared" si="98"/>
        <v>0</v>
      </c>
      <c r="AJ116" s="124"/>
      <c r="AL116" s="51">
        <f t="shared" si="288"/>
        <v>0</v>
      </c>
      <c r="AM116" s="69">
        <f t="shared" ca="1" si="289"/>
        <v>0</v>
      </c>
      <c r="AN116" s="70">
        <f t="shared" ca="1" si="290"/>
        <v>0</v>
      </c>
      <c r="AO116" s="70">
        <f t="shared" ca="1" si="291"/>
        <v>0</v>
      </c>
    </row>
    <row r="117" spans="2:41" x14ac:dyDescent="0.35">
      <c r="B117" t="str">
        <f>CONCATENATE("CALCULO_EDIF!","C",C117,":","E",D117)</f>
        <v>CALCULO_EDIF!C7400:E7424</v>
      </c>
      <c r="C117">
        <f t="shared" ref="C117" si="304">IF(E117=1,1,(E117-1)*25)</f>
        <v>7400</v>
      </c>
      <c r="D117">
        <f t="shared" ref="D117" si="305">IF(E117=1,24,C117+24)</f>
        <v>7424</v>
      </c>
      <c r="E117" s="38">
        <v>297</v>
      </c>
      <c r="F117" t="str">
        <f t="shared" ref="F117" si="306">CONCATENATE("CALCULO_EDIF!","C",C117,":","C",D117)</f>
        <v>CALCULO_EDIF!C7400:C7424</v>
      </c>
      <c r="H117" s="3"/>
      <c r="I117" s="2" t="s">
        <v>126</v>
      </c>
      <c r="J117" s="96" t="s">
        <v>389</v>
      </c>
      <c r="K117" s="2"/>
      <c r="L117" s="75"/>
      <c r="M117" s="4"/>
      <c r="N117" s="75">
        <v>0</v>
      </c>
      <c r="O117" s="93">
        <v>1000</v>
      </c>
      <c r="P117" s="52">
        <f>IF(AND(ISBLANK(L117)*ISBLANK(N117)),"-",IF(AND(NOT(ISBLANK(L117))*NOT(ISBLANK(N117))),"Error",IF(ISBLANK(L117),N117,L117*O117)))</f>
        <v>0</v>
      </c>
      <c r="Q117" s="86" t="s">
        <v>252</v>
      </c>
      <c r="R117" s="33">
        <f ca="1">IF(Q117="Otro",$B$1,VLOOKUP(Q117, INDIRECT(B117),2,FALSE))</f>
        <v>0</v>
      </c>
      <c r="S117" s="83">
        <v>0.4</v>
      </c>
      <c r="T117" s="33">
        <f t="shared" ca="1" si="76"/>
        <v>0</v>
      </c>
      <c r="U117" s="83">
        <v>0.4</v>
      </c>
      <c r="V117" s="61" t="str">
        <f>IF(S117+U117&gt;100%,"Error, suma &gt; 100%"," ")</f>
        <v xml:space="preserve"> </v>
      </c>
      <c r="W117" s="88" t="s">
        <v>271</v>
      </c>
      <c r="X117" s="61"/>
      <c r="Z117" s="92">
        <v>1</v>
      </c>
      <c r="AB117" s="7">
        <f t="shared" ca="1" si="92"/>
        <v>0</v>
      </c>
      <c r="AC117" s="7">
        <f t="shared" ca="1" si="93"/>
        <v>0</v>
      </c>
      <c r="AD117" s="7">
        <f t="shared" ca="1" si="94"/>
        <v>0</v>
      </c>
      <c r="AE117" s="7">
        <f t="shared" si="95"/>
        <v>0</v>
      </c>
      <c r="AF117" s="7">
        <f t="shared" si="96"/>
        <v>0</v>
      </c>
      <c r="AG117" s="68">
        <f t="shared" ca="1" si="183"/>
        <v>0</v>
      </c>
      <c r="AH117" s="68">
        <f t="shared" ca="1" si="98"/>
        <v>0</v>
      </c>
      <c r="AJ117" s="124"/>
      <c r="AL117" s="51">
        <f t="shared" si="288"/>
        <v>0</v>
      </c>
      <c r="AM117" s="69">
        <f t="shared" ca="1" si="289"/>
        <v>0</v>
      </c>
      <c r="AN117" s="70">
        <f t="shared" ca="1" si="290"/>
        <v>0</v>
      </c>
      <c r="AO117" s="70">
        <f t="shared" ca="1" si="291"/>
        <v>0</v>
      </c>
    </row>
    <row r="118" spans="2:41" x14ac:dyDescent="0.35">
      <c r="B118" t="str">
        <f>CONCATENATE("CALCULO_EDIF!","C",C118,":","E",D118)</f>
        <v>CALCULO_EDIF!C7425:E7449</v>
      </c>
      <c r="C118">
        <f t="shared" si="301"/>
        <v>7425</v>
      </c>
      <c r="D118">
        <f t="shared" si="302"/>
        <v>7449</v>
      </c>
      <c r="E118" s="38">
        <v>298</v>
      </c>
      <c r="F118" t="str">
        <f t="shared" si="303"/>
        <v>CALCULO_EDIF!C7425:C7449</v>
      </c>
      <c r="H118" s="3"/>
      <c r="I118" s="2" t="s">
        <v>27</v>
      </c>
      <c r="J118" s="96" t="s">
        <v>389</v>
      </c>
      <c r="K118" s="2"/>
      <c r="L118" s="75"/>
      <c r="M118" s="4"/>
      <c r="N118" s="75">
        <v>0</v>
      </c>
      <c r="O118" s="93">
        <v>1000</v>
      </c>
      <c r="P118" s="52">
        <f>IF(AND(ISBLANK(L118)*ISBLANK(N118)),"-",IF(AND(NOT(ISBLANK(L118))*NOT(ISBLANK(N118))),"Error",IF(ISBLANK(L118),N118,L118*O118)))</f>
        <v>0</v>
      </c>
      <c r="Q118" s="86" t="s">
        <v>252</v>
      </c>
      <c r="R118" s="33">
        <f ca="1">IF(Q118="Otro",$B$1,VLOOKUP(Q118, INDIRECT(B118),2,FALSE))</f>
        <v>0</v>
      </c>
      <c r="S118" s="83">
        <v>0.4</v>
      </c>
      <c r="T118" s="33">
        <f t="shared" ca="1" si="76"/>
        <v>0</v>
      </c>
      <c r="U118" s="83">
        <v>0.4</v>
      </c>
      <c r="V118" s="61" t="str">
        <f>IF(S118+U118&gt;100%,"Error, suma &gt; 100%"," ")</f>
        <v xml:space="preserve"> </v>
      </c>
      <c r="W118" s="88" t="s">
        <v>271</v>
      </c>
      <c r="X118" s="61"/>
      <c r="Z118" s="92">
        <v>1</v>
      </c>
      <c r="AB118" s="7">
        <f t="shared" ca="1" si="92"/>
        <v>0</v>
      </c>
      <c r="AC118" s="7">
        <f t="shared" ca="1" si="93"/>
        <v>0</v>
      </c>
      <c r="AD118" s="7">
        <f t="shared" ca="1" si="94"/>
        <v>0</v>
      </c>
      <c r="AE118" s="7">
        <f t="shared" si="95"/>
        <v>0</v>
      </c>
      <c r="AF118" s="7">
        <f t="shared" si="96"/>
        <v>0</v>
      </c>
      <c r="AG118" s="68">
        <f t="shared" ca="1" si="183"/>
        <v>0</v>
      </c>
      <c r="AH118" s="68">
        <f ca="1">IF(Z118=0,AE118,IF(AB118=AE118,AE118,IF(AB118&gt;AE118,AE118,IF((AB118/AE118+AN118/AE118)&gt;1,AB118,AO118))))</f>
        <v>0</v>
      </c>
      <c r="AJ118" s="124"/>
      <c r="AL118" s="51">
        <f t="shared" si="288"/>
        <v>0</v>
      </c>
      <c r="AM118" s="69">
        <f t="shared" ca="1" si="289"/>
        <v>0</v>
      </c>
      <c r="AN118" s="70">
        <f t="shared" ca="1" si="290"/>
        <v>0</v>
      </c>
      <c r="AO118" s="70">
        <f t="shared" ca="1" si="291"/>
        <v>0</v>
      </c>
    </row>
    <row r="119" spans="2:41" s="23" customFormat="1" ht="4.5" customHeight="1" x14ac:dyDescent="0.35">
      <c r="B119"/>
      <c r="C119"/>
      <c r="D119"/>
      <c r="E119" s="38"/>
      <c r="F119"/>
      <c r="G119"/>
      <c r="L119" s="76"/>
      <c r="N119" s="76"/>
      <c r="O119" s="82"/>
      <c r="P119" s="45"/>
      <c r="Q119" s="76"/>
      <c r="S119" s="76"/>
      <c r="U119" s="76"/>
      <c r="W119" s="76"/>
      <c r="Z119" s="76"/>
    </row>
    <row r="120" spans="2:41" x14ac:dyDescent="0.35">
      <c r="B120" t="str">
        <f>CONCATENATE("CALCULO_EDIF!","C",C120,":","E",D120)</f>
        <v>CALCULO_EDIF!C7450:E7474</v>
      </c>
      <c r="C120">
        <f t="shared" ref="C120" si="307">IF(E120=1,1,(E120-1)*25)</f>
        <v>7450</v>
      </c>
      <c r="D120">
        <f t="shared" ref="D120" si="308">IF(E120=1,24,C120+24)</f>
        <v>7474</v>
      </c>
      <c r="E120" s="38">
        <v>299</v>
      </c>
      <c r="F120" t="str">
        <f t="shared" ref="F120" si="309">CONCATENATE("CALCULO_EDIF!","C",C120,":","C",D120)</f>
        <v>CALCULO_EDIF!C7450:C7474</v>
      </c>
      <c r="H120" s="3" t="s">
        <v>104</v>
      </c>
      <c r="I120" s="2" t="s">
        <v>105</v>
      </c>
      <c r="J120" s="96" t="s">
        <v>389</v>
      </c>
      <c r="K120" s="2"/>
      <c r="L120" s="75"/>
      <c r="M120" s="4"/>
      <c r="N120" s="75">
        <v>0</v>
      </c>
      <c r="O120" s="93">
        <v>1000</v>
      </c>
      <c r="P120" s="52">
        <f>IF(AND(ISBLANK(L120)*ISBLANK(N120)),"-",IF(AND(NOT(ISBLANK(L120))*NOT(ISBLANK(N120))),"Error",IF(ISBLANK(L120),N120,L120*O120)))</f>
        <v>0</v>
      </c>
      <c r="Q120" s="86" t="s">
        <v>252</v>
      </c>
      <c r="R120" s="33">
        <f ca="1">IF(Q120="Otro",$B$1,VLOOKUP(Q120, INDIRECT(B120),2,FALSE))</f>
        <v>0</v>
      </c>
      <c r="S120" s="83">
        <v>0.4</v>
      </c>
      <c r="T120" s="33">
        <f t="shared" ca="1" si="76"/>
        <v>0</v>
      </c>
      <c r="U120" s="83">
        <v>0.4</v>
      </c>
      <c r="V120" s="61" t="str">
        <f>IF(S120+U120&gt;100%,"Error, suma &gt; 100%"," ")</f>
        <v xml:space="preserve"> </v>
      </c>
      <c r="W120" s="88" t="s">
        <v>271</v>
      </c>
      <c r="X120" s="61"/>
      <c r="Z120" s="92">
        <v>1</v>
      </c>
      <c r="AB120" s="7">
        <f t="shared" ca="1" si="92"/>
        <v>0</v>
      </c>
      <c r="AC120" s="7">
        <f t="shared" ca="1" si="93"/>
        <v>0</v>
      </c>
      <c r="AD120" s="7">
        <f t="shared" ca="1" si="94"/>
        <v>0</v>
      </c>
      <c r="AE120" s="7">
        <f t="shared" si="95"/>
        <v>0</v>
      </c>
      <c r="AF120" s="7">
        <f t="shared" si="96"/>
        <v>0</v>
      </c>
      <c r="AG120" s="68">
        <f t="shared" ca="1" si="183"/>
        <v>0</v>
      </c>
      <c r="AH120" s="68">
        <f t="shared" ca="1" si="98"/>
        <v>0</v>
      </c>
      <c r="AJ120" s="124">
        <f ca="1">IF(SUM(AH120:AH121)=0,0%,SUM(AG120:AG121)/SUM(AH120:AH121))</f>
        <v>0</v>
      </c>
      <c r="AL120" s="51">
        <f t="shared" si="288"/>
        <v>0</v>
      </c>
      <c r="AM120" s="69">
        <f t="shared" ca="1" si="289"/>
        <v>0</v>
      </c>
      <c r="AN120" s="70">
        <f t="shared" ca="1" si="290"/>
        <v>0</v>
      </c>
      <c r="AO120" s="70">
        <f t="shared" ca="1" si="291"/>
        <v>0</v>
      </c>
    </row>
    <row r="121" spans="2:41" x14ac:dyDescent="0.35">
      <c r="B121" t="str">
        <f>CONCATENATE("CALCULO_EDIF!","C",C121,":","E",D121)</f>
        <v>CALCULO_EDIF!C7475:E7499</v>
      </c>
      <c r="C121">
        <f t="shared" ref="C121" si="310">IF(E121=1,1,(E121-1)*25)</f>
        <v>7475</v>
      </c>
      <c r="D121">
        <f t="shared" ref="D121" si="311">IF(E121=1,24,C121+24)</f>
        <v>7499</v>
      </c>
      <c r="E121" s="38">
        <v>300</v>
      </c>
      <c r="F121" t="str">
        <f t="shared" si="27"/>
        <v>CALCULO_EDIF!C7475:C7499</v>
      </c>
      <c r="H121" s="3"/>
      <c r="I121" s="2" t="s">
        <v>27</v>
      </c>
      <c r="J121" s="96" t="s">
        <v>389</v>
      </c>
      <c r="K121" s="2"/>
      <c r="L121" s="75"/>
      <c r="M121" s="4"/>
      <c r="N121" s="75">
        <v>0</v>
      </c>
      <c r="O121" s="93">
        <v>1000</v>
      </c>
      <c r="P121" s="52">
        <f>IF(AND(ISBLANK(L121)*ISBLANK(N121)),"-",IF(AND(NOT(ISBLANK(L121))*NOT(ISBLANK(N121))),"Error",IF(ISBLANK(L121),N121,L121*O121)))</f>
        <v>0</v>
      </c>
      <c r="Q121" s="86" t="s">
        <v>252</v>
      </c>
      <c r="R121" s="33">
        <f ca="1">IF(Q121="Otro",$B$1,VLOOKUP(Q121, INDIRECT(B121),2,FALSE))</f>
        <v>0</v>
      </c>
      <c r="S121" s="83">
        <v>0.4</v>
      </c>
      <c r="T121" s="33">
        <f t="shared" ca="1" si="76"/>
        <v>0</v>
      </c>
      <c r="U121" s="83">
        <v>0.4</v>
      </c>
      <c r="V121" s="61" t="str">
        <f>IF(S121+U121&gt;100%,"Error, suma &gt; 100%"," ")</f>
        <v xml:space="preserve"> </v>
      </c>
      <c r="W121" s="88" t="s">
        <v>271</v>
      </c>
      <c r="X121" s="61"/>
      <c r="Z121" s="92">
        <v>1</v>
      </c>
      <c r="AB121" s="7">
        <f t="shared" ca="1" si="92"/>
        <v>0</v>
      </c>
      <c r="AC121" s="7">
        <f t="shared" ca="1" si="93"/>
        <v>0</v>
      </c>
      <c r="AD121" s="7">
        <f t="shared" ca="1" si="94"/>
        <v>0</v>
      </c>
      <c r="AE121" s="7">
        <f t="shared" si="95"/>
        <v>0</v>
      </c>
      <c r="AF121" s="7">
        <f t="shared" si="96"/>
        <v>0</v>
      </c>
      <c r="AG121" s="68">
        <f t="shared" ca="1" si="183"/>
        <v>0</v>
      </c>
      <c r="AH121" s="68">
        <f t="shared" ca="1" si="98"/>
        <v>0</v>
      </c>
      <c r="AJ121" s="124"/>
      <c r="AL121" s="51">
        <f t="shared" si="288"/>
        <v>0</v>
      </c>
      <c r="AM121" s="69">
        <f t="shared" ca="1" si="289"/>
        <v>0</v>
      </c>
      <c r="AN121" s="70">
        <f t="shared" ca="1" si="290"/>
        <v>0</v>
      </c>
      <c r="AO121" s="70">
        <f t="shared" ca="1" si="291"/>
        <v>0</v>
      </c>
    </row>
    <row r="122" spans="2:41" s="23" customFormat="1" ht="4.5" customHeight="1" x14ac:dyDescent="0.35">
      <c r="B122"/>
      <c r="C122"/>
      <c r="D122"/>
      <c r="E122" s="38"/>
      <c r="F122"/>
      <c r="G122"/>
      <c r="L122" s="76"/>
      <c r="N122" s="76"/>
      <c r="O122" s="80"/>
      <c r="P122" s="45"/>
      <c r="Q122" s="76"/>
      <c r="S122" s="76"/>
      <c r="U122" s="76"/>
      <c r="W122" s="76"/>
      <c r="Z122" s="76"/>
    </row>
    <row r="123" spans="2:41" x14ac:dyDescent="0.35">
      <c r="B123" t="str">
        <f t="shared" ref="B123:B129" si="312">CONCATENATE("CALCULO_EDIF!","C",C123,":","E",D123)</f>
        <v>CALCULO_EDIF!C7500:E7524</v>
      </c>
      <c r="C123">
        <f t="shared" ref="C123" si="313">IF(E123=1,1,(E123-1)*25)</f>
        <v>7500</v>
      </c>
      <c r="D123">
        <f t="shared" ref="D123" si="314">IF(E123=1,24,C123+24)</f>
        <v>7524</v>
      </c>
      <c r="E123" s="38">
        <v>301</v>
      </c>
      <c r="F123" t="str">
        <f t="shared" ref="F123" si="315">CONCATENATE("CALCULO_EDIF!","C",C123,":","C",D123)</f>
        <v>CALCULO_EDIF!C7500:C7524</v>
      </c>
      <c r="H123" s="3" t="s">
        <v>211</v>
      </c>
      <c r="I123" s="2" t="s">
        <v>249</v>
      </c>
      <c r="J123" s="96" t="s">
        <v>389</v>
      </c>
      <c r="K123" s="2"/>
      <c r="L123" s="75"/>
      <c r="M123" s="4"/>
      <c r="N123" s="75">
        <v>0</v>
      </c>
      <c r="O123" s="93">
        <v>1000</v>
      </c>
      <c r="P123" s="52">
        <f t="shared" ref="P123:P129" si="316">IF(AND(ISBLANK(L123)*ISBLANK(N123)),"-",IF(AND(NOT(ISBLANK(L123))*NOT(ISBLANK(N123))),"Error",IF(ISBLANK(L123),N123,L123*O123)))</f>
        <v>0</v>
      </c>
      <c r="Q123" s="86" t="s">
        <v>252</v>
      </c>
      <c r="R123" s="33">
        <f t="shared" ref="R123:R129" ca="1" si="317">IF(Q123="Otro",$B$1,VLOOKUP(Q123, INDIRECT(B123),2,FALSE))</f>
        <v>0</v>
      </c>
      <c r="S123" s="83">
        <v>0.4</v>
      </c>
      <c r="T123" s="33">
        <f t="shared" ca="1" si="76"/>
        <v>0</v>
      </c>
      <c r="U123" s="83">
        <v>0.4</v>
      </c>
      <c r="V123" s="61" t="str">
        <f t="shared" ref="V123:V129" si="318">IF(S123+U123&gt;100%,"Error, suma &gt; 100%"," ")</f>
        <v xml:space="preserve"> </v>
      </c>
      <c r="W123" s="88" t="s">
        <v>271</v>
      </c>
      <c r="X123" s="61"/>
      <c r="Z123" s="92">
        <v>1</v>
      </c>
      <c r="AB123" s="7">
        <f t="shared" ca="1" si="92"/>
        <v>0</v>
      </c>
      <c r="AC123" s="7">
        <f t="shared" ca="1" si="93"/>
        <v>0</v>
      </c>
      <c r="AD123" s="7">
        <f t="shared" ca="1" si="94"/>
        <v>0</v>
      </c>
      <c r="AE123" s="7">
        <f t="shared" si="95"/>
        <v>0</v>
      </c>
      <c r="AF123" s="7">
        <f t="shared" si="96"/>
        <v>0</v>
      </c>
      <c r="AG123" s="68">
        <f t="shared" ca="1" si="183"/>
        <v>0</v>
      </c>
      <c r="AH123" s="68">
        <f t="shared" ca="1" si="98"/>
        <v>0</v>
      </c>
      <c r="AJ123" s="124">
        <f ca="1">IF(SUM(AH123:AH129)=0,0%,SUM(AG123:AG129)/SUM(AH123:AH129))</f>
        <v>0</v>
      </c>
      <c r="AL123" s="51">
        <f t="shared" si="288"/>
        <v>0</v>
      </c>
      <c r="AM123" s="69">
        <f t="shared" ca="1" si="289"/>
        <v>0</v>
      </c>
      <c r="AN123" s="70">
        <f t="shared" ca="1" si="290"/>
        <v>0</v>
      </c>
      <c r="AO123" s="70">
        <f t="shared" ca="1" si="291"/>
        <v>0</v>
      </c>
    </row>
    <row r="124" spans="2:41" x14ac:dyDescent="0.35">
      <c r="B124" t="str">
        <f t="shared" si="312"/>
        <v>CALCULO_EDIF!C7525:E7549</v>
      </c>
      <c r="C124">
        <f t="shared" ref="C124:C129" si="319">IF(E124=1,1,(E124-1)*25)</f>
        <v>7525</v>
      </c>
      <c r="D124">
        <f t="shared" ref="D124:D129" si="320">IF(E124=1,24,C124+24)</f>
        <v>7549</v>
      </c>
      <c r="E124" s="38">
        <v>302</v>
      </c>
      <c r="F124" t="str">
        <f t="shared" ref="F124:F129" si="321">CONCATENATE("CALCULO_EDIF!","C",C124,":","C",D124)</f>
        <v>CALCULO_EDIF!C7525:C7549</v>
      </c>
      <c r="H124" s="3"/>
      <c r="I124" s="2" t="s">
        <v>220</v>
      </c>
      <c r="J124" s="96" t="s">
        <v>389</v>
      </c>
      <c r="K124" s="2"/>
      <c r="L124" s="75"/>
      <c r="M124" s="4"/>
      <c r="N124" s="75">
        <v>0</v>
      </c>
      <c r="O124" s="93">
        <v>1000</v>
      </c>
      <c r="P124" s="52">
        <f t="shared" si="316"/>
        <v>0</v>
      </c>
      <c r="Q124" s="86" t="s">
        <v>252</v>
      </c>
      <c r="R124" s="33">
        <f t="shared" ca="1" si="317"/>
        <v>0</v>
      </c>
      <c r="S124" s="83">
        <v>0.4</v>
      </c>
      <c r="T124" s="33">
        <f t="shared" ca="1" si="76"/>
        <v>0</v>
      </c>
      <c r="U124" s="83">
        <v>0.4</v>
      </c>
      <c r="V124" s="61" t="str">
        <f t="shared" si="318"/>
        <v xml:space="preserve"> </v>
      </c>
      <c r="W124" s="88" t="s">
        <v>271</v>
      </c>
      <c r="X124" s="61"/>
      <c r="Z124" s="92">
        <v>1</v>
      </c>
      <c r="AB124" s="7">
        <f t="shared" ca="1" si="92"/>
        <v>0</v>
      </c>
      <c r="AC124" s="7">
        <f t="shared" ca="1" si="93"/>
        <v>0</v>
      </c>
      <c r="AD124" s="7">
        <f t="shared" ca="1" si="94"/>
        <v>0</v>
      </c>
      <c r="AE124" s="7">
        <f t="shared" si="95"/>
        <v>0</v>
      </c>
      <c r="AF124" s="7">
        <f t="shared" si="96"/>
        <v>0</v>
      </c>
      <c r="AG124" s="68">
        <f t="shared" ca="1" si="183"/>
        <v>0</v>
      </c>
      <c r="AH124" s="68">
        <f t="shared" ca="1" si="98"/>
        <v>0</v>
      </c>
      <c r="AJ124" s="124"/>
      <c r="AL124" s="51">
        <f t="shared" si="288"/>
        <v>0</v>
      </c>
      <c r="AM124" s="69">
        <f t="shared" ca="1" si="289"/>
        <v>0</v>
      </c>
      <c r="AN124" s="70">
        <f t="shared" ca="1" si="290"/>
        <v>0</v>
      </c>
      <c r="AO124" s="70">
        <f t="shared" ca="1" si="291"/>
        <v>0</v>
      </c>
    </row>
    <row r="125" spans="2:41" x14ac:dyDescent="0.35">
      <c r="B125" t="str">
        <f t="shared" si="312"/>
        <v>CALCULO_EDIF!C7550:E7574</v>
      </c>
      <c r="C125">
        <f t="shared" si="319"/>
        <v>7550</v>
      </c>
      <c r="D125">
        <f t="shared" si="320"/>
        <v>7574</v>
      </c>
      <c r="E125" s="38">
        <v>303</v>
      </c>
      <c r="F125" t="str">
        <f t="shared" si="321"/>
        <v>CALCULO_EDIF!C7550:C7574</v>
      </c>
      <c r="H125" s="3"/>
      <c r="I125" s="2" t="s">
        <v>234</v>
      </c>
      <c r="J125" s="96" t="s">
        <v>389</v>
      </c>
      <c r="K125" s="2"/>
      <c r="L125" s="75"/>
      <c r="M125" s="4"/>
      <c r="N125" s="75">
        <v>0</v>
      </c>
      <c r="O125" s="93">
        <v>1000</v>
      </c>
      <c r="P125" s="52">
        <f t="shared" si="316"/>
        <v>0</v>
      </c>
      <c r="Q125" s="86" t="s">
        <v>252</v>
      </c>
      <c r="R125" s="33">
        <f t="shared" ca="1" si="317"/>
        <v>0</v>
      </c>
      <c r="S125" s="83">
        <v>0.4</v>
      </c>
      <c r="T125" s="33">
        <f t="shared" ca="1" si="76"/>
        <v>0</v>
      </c>
      <c r="U125" s="83">
        <v>0.4</v>
      </c>
      <c r="V125" s="61" t="str">
        <f t="shared" si="318"/>
        <v xml:space="preserve"> </v>
      </c>
      <c r="W125" s="88" t="s">
        <v>271</v>
      </c>
      <c r="X125" s="61"/>
      <c r="Z125" s="92">
        <v>1</v>
      </c>
      <c r="AB125" s="7">
        <f t="shared" ca="1" si="92"/>
        <v>0</v>
      </c>
      <c r="AC125" s="7">
        <f t="shared" ca="1" si="93"/>
        <v>0</v>
      </c>
      <c r="AD125" s="7">
        <f t="shared" ca="1" si="94"/>
        <v>0</v>
      </c>
      <c r="AE125" s="7">
        <f t="shared" si="95"/>
        <v>0</v>
      </c>
      <c r="AF125" s="7">
        <f t="shared" si="96"/>
        <v>0</v>
      </c>
      <c r="AG125" s="68">
        <f t="shared" ca="1" si="183"/>
        <v>0</v>
      </c>
      <c r="AH125" s="68">
        <f t="shared" ca="1" si="98"/>
        <v>0</v>
      </c>
      <c r="AJ125" s="124"/>
      <c r="AL125" s="51">
        <f t="shared" si="288"/>
        <v>0</v>
      </c>
      <c r="AM125" s="69">
        <f t="shared" ca="1" si="289"/>
        <v>0</v>
      </c>
      <c r="AN125" s="70">
        <f t="shared" ca="1" si="290"/>
        <v>0</v>
      </c>
      <c r="AO125" s="70">
        <f t="shared" ca="1" si="291"/>
        <v>0</v>
      </c>
    </row>
    <row r="126" spans="2:41" x14ac:dyDescent="0.35">
      <c r="B126" t="str">
        <f t="shared" si="312"/>
        <v>CALCULO_EDIF!C7575:E7599</v>
      </c>
      <c r="C126">
        <f t="shared" si="319"/>
        <v>7575</v>
      </c>
      <c r="D126">
        <f t="shared" si="320"/>
        <v>7599</v>
      </c>
      <c r="E126" s="38">
        <v>304</v>
      </c>
      <c r="F126" t="str">
        <f t="shared" si="321"/>
        <v>CALCULO_EDIF!C7575:C7599</v>
      </c>
      <c r="H126" s="3"/>
      <c r="I126" s="2" t="s">
        <v>215</v>
      </c>
      <c r="J126" s="96" t="s">
        <v>389</v>
      </c>
      <c r="K126" s="2"/>
      <c r="L126" s="75"/>
      <c r="M126" s="4"/>
      <c r="N126" s="75">
        <v>0</v>
      </c>
      <c r="O126" s="93">
        <v>1000</v>
      </c>
      <c r="P126" s="52">
        <f t="shared" si="316"/>
        <v>0</v>
      </c>
      <c r="Q126" s="86" t="s">
        <v>252</v>
      </c>
      <c r="R126" s="33">
        <f t="shared" ca="1" si="317"/>
        <v>0</v>
      </c>
      <c r="S126" s="83">
        <v>0.4</v>
      </c>
      <c r="T126" s="33">
        <f t="shared" ca="1" si="76"/>
        <v>0</v>
      </c>
      <c r="U126" s="83">
        <v>0.4</v>
      </c>
      <c r="V126" s="61" t="str">
        <f t="shared" si="318"/>
        <v xml:space="preserve"> </v>
      </c>
      <c r="W126" s="88" t="s">
        <v>271</v>
      </c>
      <c r="X126" s="61"/>
      <c r="Z126" s="92">
        <v>1</v>
      </c>
      <c r="AB126" s="7">
        <f t="shared" ca="1" si="92"/>
        <v>0</v>
      </c>
      <c r="AC126" s="7">
        <f t="shared" ca="1" si="93"/>
        <v>0</v>
      </c>
      <c r="AD126" s="7">
        <f t="shared" ca="1" si="94"/>
        <v>0</v>
      </c>
      <c r="AE126" s="7">
        <f t="shared" si="95"/>
        <v>0</v>
      </c>
      <c r="AF126" s="7">
        <f t="shared" si="96"/>
        <v>0</v>
      </c>
      <c r="AG126" s="68">
        <f t="shared" ca="1" si="183"/>
        <v>0</v>
      </c>
      <c r="AH126" s="68">
        <f t="shared" ca="1" si="98"/>
        <v>0</v>
      </c>
      <c r="AJ126" s="124"/>
      <c r="AL126" s="51">
        <f t="shared" si="288"/>
        <v>0</v>
      </c>
      <c r="AM126" s="69">
        <f t="shared" ca="1" si="289"/>
        <v>0</v>
      </c>
      <c r="AN126" s="70">
        <f t="shared" ca="1" si="290"/>
        <v>0</v>
      </c>
      <c r="AO126" s="70">
        <f t="shared" ca="1" si="291"/>
        <v>0</v>
      </c>
    </row>
    <row r="127" spans="2:41" x14ac:dyDescent="0.35">
      <c r="B127" t="str">
        <f t="shared" si="312"/>
        <v>CALCULO_EDIF!C7600:E7624</v>
      </c>
      <c r="C127">
        <f t="shared" si="319"/>
        <v>7600</v>
      </c>
      <c r="D127">
        <f t="shared" si="320"/>
        <v>7624</v>
      </c>
      <c r="E127" s="38">
        <v>305</v>
      </c>
      <c r="F127" t="str">
        <f t="shared" si="321"/>
        <v>CALCULO_EDIF!C7600:C7624</v>
      </c>
      <c r="H127" s="3"/>
      <c r="I127" s="2" t="s">
        <v>225</v>
      </c>
      <c r="J127" s="96" t="s">
        <v>389</v>
      </c>
      <c r="K127" s="2"/>
      <c r="L127" s="75"/>
      <c r="M127" s="4"/>
      <c r="N127" s="75">
        <v>0</v>
      </c>
      <c r="O127" s="93">
        <v>1000</v>
      </c>
      <c r="P127" s="52">
        <f t="shared" si="316"/>
        <v>0</v>
      </c>
      <c r="Q127" s="86" t="s">
        <v>252</v>
      </c>
      <c r="R127" s="33">
        <f t="shared" ca="1" si="317"/>
        <v>0</v>
      </c>
      <c r="S127" s="83">
        <v>0.4</v>
      </c>
      <c r="T127" s="33">
        <f t="shared" ca="1" si="76"/>
        <v>0</v>
      </c>
      <c r="U127" s="83">
        <v>0.4</v>
      </c>
      <c r="V127" s="61" t="str">
        <f t="shared" si="318"/>
        <v xml:space="preserve"> </v>
      </c>
      <c r="W127" s="88" t="s">
        <v>271</v>
      </c>
      <c r="X127" s="61"/>
      <c r="Z127" s="92">
        <v>1</v>
      </c>
      <c r="AB127" s="7">
        <f t="shared" ca="1" si="92"/>
        <v>0</v>
      </c>
      <c r="AC127" s="7">
        <f t="shared" ca="1" si="93"/>
        <v>0</v>
      </c>
      <c r="AD127" s="7">
        <f t="shared" ca="1" si="94"/>
        <v>0</v>
      </c>
      <c r="AE127" s="7">
        <f t="shared" si="95"/>
        <v>0</v>
      </c>
      <c r="AF127" s="7">
        <f t="shared" si="96"/>
        <v>0</v>
      </c>
      <c r="AG127" s="68">
        <f t="shared" ca="1" si="183"/>
        <v>0</v>
      </c>
      <c r="AH127" s="68">
        <f t="shared" ca="1" si="98"/>
        <v>0</v>
      </c>
      <c r="AJ127" s="124"/>
      <c r="AL127" s="51">
        <f t="shared" si="288"/>
        <v>0</v>
      </c>
      <c r="AM127" s="69">
        <f t="shared" ca="1" si="289"/>
        <v>0</v>
      </c>
      <c r="AN127" s="70">
        <f t="shared" ca="1" si="290"/>
        <v>0</v>
      </c>
      <c r="AO127" s="70">
        <f t="shared" ca="1" si="291"/>
        <v>0</v>
      </c>
    </row>
    <row r="128" spans="2:41" x14ac:dyDescent="0.35">
      <c r="B128" t="str">
        <f t="shared" ref="B128" si="322">CONCATENATE("CALCULO_EDIF!","C",C128,":","E",D128)</f>
        <v>CALCULO_EDIF!C7625:E7649</v>
      </c>
      <c r="C128">
        <f t="shared" ref="C128" si="323">IF(E128=1,1,(E128-1)*25)</f>
        <v>7625</v>
      </c>
      <c r="D128">
        <f t="shared" ref="D128" si="324">IF(E128=1,24,C128+24)</f>
        <v>7649</v>
      </c>
      <c r="E128" s="38">
        <v>306</v>
      </c>
      <c r="F128" t="str">
        <f t="shared" ref="F128" si="325">CONCATENATE("CALCULO_EDIF!","C",C128,":","C",D128)</f>
        <v>CALCULO_EDIF!C7625:C7649</v>
      </c>
      <c r="H128" s="3"/>
      <c r="I128" s="2" t="s">
        <v>218</v>
      </c>
      <c r="J128" s="96" t="s">
        <v>389</v>
      </c>
      <c r="K128" s="2"/>
      <c r="L128" s="75"/>
      <c r="M128" s="4"/>
      <c r="N128" s="75">
        <v>0</v>
      </c>
      <c r="O128" s="93">
        <v>1000</v>
      </c>
      <c r="P128" s="52">
        <f t="shared" ref="P128" si="326">IF(AND(ISBLANK(L128)*ISBLANK(N128)),"-",IF(AND(NOT(ISBLANK(L128))*NOT(ISBLANK(N128))),"Error",IF(ISBLANK(L128),N128,L128*O128)))</f>
        <v>0</v>
      </c>
      <c r="Q128" s="86" t="s">
        <v>252</v>
      </c>
      <c r="R128" s="33">
        <f t="shared" ref="R128" ca="1" si="327">IF(Q128="Otro",$B$1,VLOOKUP(Q128, INDIRECT(B128),2,FALSE))</f>
        <v>0</v>
      </c>
      <c r="S128" s="83">
        <v>0.4</v>
      </c>
      <c r="T128" s="33">
        <f t="shared" ca="1" si="76"/>
        <v>0</v>
      </c>
      <c r="U128" s="83">
        <v>0.4</v>
      </c>
      <c r="V128" s="61" t="str">
        <f t="shared" si="318"/>
        <v xml:space="preserve"> </v>
      </c>
      <c r="W128" s="88" t="s">
        <v>271</v>
      </c>
      <c r="X128" s="61"/>
      <c r="Z128" s="92">
        <v>1</v>
      </c>
      <c r="AB128" s="7">
        <f t="shared" ca="1" si="92"/>
        <v>0</v>
      </c>
      <c r="AC128" s="7">
        <f t="shared" ca="1" si="93"/>
        <v>0</v>
      </c>
      <c r="AD128" s="7">
        <f t="shared" ca="1" si="94"/>
        <v>0</v>
      </c>
      <c r="AE128" s="7">
        <f t="shared" si="95"/>
        <v>0</v>
      </c>
      <c r="AF128" s="7">
        <f t="shared" si="96"/>
        <v>0</v>
      </c>
      <c r="AG128" s="68">
        <f t="shared" ca="1" si="183"/>
        <v>0</v>
      </c>
      <c r="AH128" s="68">
        <f t="shared" ca="1" si="98"/>
        <v>0</v>
      </c>
      <c r="AJ128" s="124"/>
      <c r="AL128" s="51">
        <f t="shared" si="288"/>
        <v>0</v>
      </c>
      <c r="AM128" s="69">
        <f t="shared" ca="1" si="289"/>
        <v>0</v>
      </c>
      <c r="AN128" s="70">
        <f t="shared" ca="1" si="290"/>
        <v>0</v>
      </c>
      <c r="AO128" s="70">
        <f t="shared" ca="1" si="291"/>
        <v>0</v>
      </c>
    </row>
    <row r="129" spans="2:41" x14ac:dyDescent="0.35">
      <c r="B129" t="str">
        <f t="shared" si="312"/>
        <v>CALCULO_EDIF!C7650:E7674</v>
      </c>
      <c r="C129">
        <f t="shared" si="319"/>
        <v>7650</v>
      </c>
      <c r="D129">
        <f t="shared" si="320"/>
        <v>7674</v>
      </c>
      <c r="E129" s="38">
        <v>307</v>
      </c>
      <c r="F129" t="str">
        <f t="shared" si="321"/>
        <v>CALCULO_EDIF!C7650:C7674</v>
      </c>
      <c r="H129" s="3"/>
      <c r="I129" s="2" t="s">
        <v>27</v>
      </c>
      <c r="J129" s="96" t="s">
        <v>389</v>
      </c>
      <c r="K129" s="2"/>
      <c r="L129" s="75"/>
      <c r="M129" s="4"/>
      <c r="N129" s="75">
        <v>0</v>
      </c>
      <c r="O129" s="93">
        <v>1000</v>
      </c>
      <c r="P129" s="52">
        <f t="shared" si="316"/>
        <v>0</v>
      </c>
      <c r="Q129" s="86" t="s">
        <v>252</v>
      </c>
      <c r="R129" s="33">
        <f t="shared" ca="1" si="317"/>
        <v>0</v>
      </c>
      <c r="S129" s="83">
        <v>0.4</v>
      </c>
      <c r="T129" s="33">
        <f t="shared" ca="1" si="76"/>
        <v>0</v>
      </c>
      <c r="U129" s="83">
        <v>0.4</v>
      </c>
      <c r="V129" s="61" t="str">
        <f t="shared" si="318"/>
        <v xml:space="preserve"> </v>
      </c>
      <c r="W129" s="88" t="s">
        <v>271</v>
      </c>
      <c r="X129" s="61"/>
      <c r="Z129" s="92">
        <v>1</v>
      </c>
      <c r="AB129" s="7">
        <f t="shared" ca="1" si="92"/>
        <v>0</v>
      </c>
      <c r="AC129" s="7">
        <f t="shared" ca="1" si="93"/>
        <v>0</v>
      </c>
      <c r="AD129" s="7">
        <f t="shared" ca="1" si="94"/>
        <v>0</v>
      </c>
      <c r="AE129" s="7">
        <f t="shared" si="95"/>
        <v>0</v>
      </c>
      <c r="AF129" s="7">
        <f t="shared" si="96"/>
        <v>0</v>
      </c>
      <c r="AG129" s="68">
        <f t="shared" ca="1" si="183"/>
        <v>0</v>
      </c>
      <c r="AH129" s="68">
        <f t="shared" ca="1" si="98"/>
        <v>0</v>
      </c>
      <c r="AJ129" s="124"/>
      <c r="AL129" s="51">
        <f t="shared" si="288"/>
        <v>0</v>
      </c>
      <c r="AM129" s="69">
        <f t="shared" ca="1" si="289"/>
        <v>0</v>
      </c>
      <c r="AN129" s="70">
        <f t="shared" ca="1" si="290"/>
        <v>0</v>
      </c>
      <c r="AO129" s="70">
        <f t="shared" ca="1" si="291"/>
        <v>0</v>
      </c>
    </row>
    <row r="130" spans="2:41" s="23" customFormat="1" ht="5.25" customHeight="1" x14ac:dyDescent="0.35">
      <c r="B130"/>
      <c r="C130"/>
      <c r="D130"/>
      <c r="E130" s="38"/>
      <c r="F130"/>
      <c r="G130"/>
      <c r="L130" s="76"/>
      <c r="N130" s="76"/>
      <c r="O130" s="80"/>
      <c r="P130" s="45"/>
      <c r="Q130" s="76"/>
      <c r="S130" s="76"/>
      <c r="U130" s="76"/>
      <c r="W130" s="76"/>
      <c r="Z130" s="76"/>
    </row>
    <row r="131" spans="2:41" x14ac:dyDescent="0.35">
      <c r="B131" t="str">
        <f t="shared" ref="B131:B142" si="328">CONCATENATE("CALCULO_EDIF!","C",C131,":","E",D131)</f>
        <v>CALCULO_EDIF!C7675:E7699</v>
      </c>
      <c r="C131">
        <f t="shared" ref="C131" si="329">IF(E131=1,1,(E131-1)*25)</f>
        <v>7675</v>
      </c>
      <c r="D131">
        <f t="shared" ref="D131" si="330">IF(E131=1,24,C131+24)</f>
        <v>7699</v>
      </c>
      <c r="E131" s="38">
        <v>308</v>
      </c>
      <c r="F131" t="str">
        <f t="shared" ref="F131" si="331">CONCATENATE("CALCULO_EDIF!","C",C131,":","C",D131)</f>
        <v>CALCULO_EDIF!C7675:C7699</v>
      </c>
      <c r="H131" s="3" t="s">
        <v>212</v>
      </c>
      <c r="I131" s="2" t="s">
        <v>214</v>
      </c>
      <c r="J131" s="96" t="s">
        <v>389</v>
      </c>
      <c r="K131" s="2"/>
      <c r="L131" s="75"/>
      <c r="M131" s="4"/>
      <c r="N131" s="75">
        <v>0</v>
      </c>
      <c r="O131" s="93">
        <v>1000</v>
      </c>
      <c r="P131" s="52">
        <f t="shared" ref="P131:P142" si="332">IF(AND(ISBLANK(L131)*ISBLANK(N131)),"-",IF(AND(NOT(ISBLANK(L131))*NOT(ISBLANK(N131))),"Error",IF(ISBLANK(L131),N131,L131*O131)))</f>
        <v>0</v>
      </c>
      <c r="Q131" s="86" t="s">
        <v>252</v>
      </c>
      <c r="R131" s="33">
        <f t="shared" ref="R131:R142" ca="1" si="333">IF(Q131="Otro",$B$1,VLOOKUP(Q131, INDIRECT(B131),2,FALSE))</f>
        <v>0</v>
      </c>
      <c r="S131" s="83">
        <v>0.4</v>
      </c>
      <c r="T131" s="33">
        <f t="shared" ref="T131:T148" ca="1" si="334">IF(Q131="Otro",$B$1,VLOOKUP(Q131, INDIRECT(B131),3,FALSE))</f>
        <v>0</v>
      </c>
      <c r="U131" s="83">
        <v>0.4</v>
      </c>
      <c r="V131" s="61" t="str">
        <f t="shared" ref="V131:V142" si="335">IF(S131+U131&gt;100%,"Error, suma &gt; 100%"," ")</f>
        <v xml:space="preserve"> </v>
      </c>
      <c r="W131" s="88" t="s">
        <v>271</v>
      </c>
      <c r="X131" s="61"/>
      <c r="Z131" s="92">
        <v>1</v>
      </c>
      <c r="AB131" s="7">
        <f t="shared" ca="1" si="92"/>
        <v>0</v>
      </c>
      <c r="AC131" s="7">
        <f t="shared" ca="1" si="93"/>
        <v>0</v>
      </c>
      <c r="AD131" s="7">
        <f t="shared" ca="1" si="94"/>
        <v>0</v>
      </c>
      <c r="AE131" s="7">
        <f t="shared" si="95"/>
        <v>0</v>
      </c>
      <c r="AF131" s="7">
        <f t="shared" si="96"/>
        <v>0</v>
      </c>
      <c r="AG131" s="68">
        <f t="shared" ca="1" si="183"/>
        <v>0</v>
      </c>
      <c r="AH131" s="68">
        <f ca="1">IF(Z131=0,AE131,IF(AB131=AE131,AE131,IF(AB131&gt;AE131,AE131,IF((AB131/AE131+AN131/AE131)&gt;1,AB131,AO131))))</f>
        <v>0</v>
      </c>
      <c r="AJ131" s="124">
        <f ca="1">IF(SUM(AH131:AH142)=0,0%,SUM(AG131:AG142)/SUM(AH131:AH142))</f>
        <v>0</v>
      </c>
      <c r="AL131" s="51">
        <f t="shared" si="288"/>
        <v>0</v>
      </c>
      <c r="AM131" s="69">
        <f t="shared" ca="1" si="289"/>
        <v>0</v>
      </c>
      <c r="AN131" s="70">
        <f t="shared" ca="1" si="290"/>
        <v>0</v>
      </c>
      <c r="AO131" s="70">
        <f t="shared" ca="1" si="291"/>
        <v>0</v>
      </c>
    </row>
    <row r="132" spans="2:41" x14ac:dyDescent="0.35">
      <c r="B132" t="str">
        <f t="shared" si="328"/>
        <v>CALCULO_EDIF!C7700:E7724</v>
      </c>
      <c r="C132">
        <f t="shared" ref="C132:C142" si="336">IF(E132=1,1,(E132-1)*25)</f>
        <v>7700</v>
      </c>
      <c r="D132">
        <f t="shared" ref="D132:D142" si="337">IF(E132=1,24,C132+24)</f>
        <v>7724</v>
      </c>
      <c r="E132" s="38">
        <v>309</v>
      </c>
      <c r="F132" t="str">
        <f t="shared" ref="F132:F142" si="338">CONCATENATE("CALCULO_EDIF!","C",C132,":","C",D132)</f>
        <v>CALCULO_EDIF!C7700:C7724</v>
      </c>
      <c r="H132" s="3"/>
      <c r="I132" s="2" t="s">
        <v>216</v>
      </c>
      <c r="J132" s="96" t="s">
        <v>389</v>
      </c>
      <c r="K132" s="2"/>
      <c r="L132" s="75"/>
      <c r="M132" s="4"/>
      <c r="N132" s="75">
        <v>0</v>
      </c>
      <c r="O132" s="93">
        <v>1000</v>
      </c>
      <c r="P132" s="52">
        <f t="shared" si="332"/>
        <v>0</v>
      </c>
      <c r="Q132" s="86" t="s">
        <v>252</v>
      </c>
      <c r="R132" s="33">
        <f t="shared" ca="1" si="333"/>
        <v>0</v>
      </c>
      <c r="S132" s="83">
        <v>0.4</v>
      </c>
      <c r="T132" s="33">
        <f t="shared" ca="1" si="334"/>
        <v>0</v>
      </c>
      <c r="U132" s="83">
        <v>0.4</v>
      </c>
      <c r="V132" s="61" t="str">
        <f t="shared" si="335"/>
        <v xml:space="preserve"> </v>
      </c>
      <c r="W132" s="88" t="s">
        <v>271</v>
      </c>
      <c r="X132" s="61"/>
      <c r="Z132" s="92">
        <v>1</v>
      </c>
      <c r="AB132" s="7">
        <f t="shared" ref="AB132:AB148" ca="1" si="339">IF(R132="Valor:",P132*S132,P132*R132)</f>
        <v>0</v>
      </c>
      <c r="AC132" s="7">
        <f t="shared" ref="AC132:AC148" ca="1" si="340">IF(T132="Valor:",P132*U132,P132*T132)</f>
        <v>0</v>
      </c>
      <c r="AD132" s="7">
        <f t="shared" ref="AD132:AD148" ca="1" si="341">P132-AC132</f>
        <v>0</v>
      </c>
      <c r="AE132" s="7">
        <f t="shared" ref="AE132:AE148" si="342">P132*Z132</f>
        <v>0</v>
      </c>
      <c r="AF132" s="7">
        <f t="shared" ref="AF132:AF148" si="343">P132-AE132</f>
        <v>0</v>
      </c>
      <c r="AG132" s="68">
        <f t="shared" ca="1" si="183"/>
        <v>0</v>
      </c>
      <c r="AH132" s="68">
        <f t="shared" ref="AH132:AH137" ca="1" si="344">IF(Z132=0,AE132,IF(AB132=AE132,AE132,IF(AB132&gt;AE132,AE132,IF((AB132/AE132+AN132/AE132)&gt;1,AB132,AO132))))</f>
        <v>0</v>
      </c>
      <c r="AJ132" s="124"/>
      <c r="AL132" s="51">
        <f t="shared" si="288"/>
        <v>0</v>
      </c>
      <c r="AM132" s="69">
        <f t="shared" ca="1" si="289"/>
        <v>0</v>
      </c>
      <c r="AN132" s="70">
        <f t="shared" ca="1" si="290"/>
        <v>0</v>
      </c>
      <c r="AO132" s="70">
        <f t="shared" ca="1" si="291"/>
        <v>0</v>
      </c>
    </row>
    <row r="133" spans="2:41" x14ac:dyDescent="0.35">
      <c r="B133" t="str">
        <f t="shared" si="328"/>
        <v>CALCULO_EDIF!C7725:E7749</v>
      </c>
      <c r="C133">
        <f t="shared" si="336"/>
        <v>7725</v>
      </c>
      <c r="D133">
        <f t="shared" si="337"/>
        <v>7749</v>
      </c>
      <c r="E133" s="38">
        <v>310</v>
      </c>
      <c r="F133" t="str">
        <f t="shared" si="338"/>
        <v>CALCULO_EDIF!C7725:C7749</v>
      </c>
      <c r="H133" s="3"/>
      <c r="I133" s="2" t="s">
        <v>213</v>
      </c>
      <c r="J133" s="96" t="s">
        <v>389</v>
      </c>
      <c r="K133" s="2"/>
      <c r="L133" s="75"/>
      <c r="M133" s="4"/>
      <c r="N133" s="75">
        <v>0</v>
      </c>
      <c r="O133" s="93">
        <v>1000</v>
      </c>
      <c r="P133" s="52">
        <f t="shared" si="332"/>
        <v>0</v>
      </c>
      <c r="Q133" s="86" t="s">
        <v>252</v>
      </c>
      <c r="R133" s="33">
        <f t="shared" ca="1" si="333"/>
        <v>0</v>
      </c>
      <c r="S133" s="83">
        <v>0.4</v>
      </c>
      <c r="T133" s="33">
        <f t="shared" ca="1" si="334"/>
        <v>0</v>
      </c>
      <c r="U133" s="83">
        <v>0.4</v>
      </c>
      <c r="V133" s="61" t="str">
        <f t="shared" si="335"/>
        <v xml:space="preserve"> </v>
      </c>
      <c r="W133" s="88" t="s">
        <v>271</v>
      </c>
      <c r="X133" s="61"/>
      <c r="Z133" s="92">
        <v>1</v>
      </c>
      <c r="AB133" s="7">
        <f t="shared" ca="1" si="339"/>
        <v>0</v>
      </c>
      <c r="AC133" s="7">
        <f t="shared" ca="1" si="340"/>
        <v>0</v>
      </c>
      <c r="AD133" s="7">
        <f t="shared" ca="1" si="341"/>
        <v>0</v>
      </c>
      <c r="AE133" s="7">
        <f t="shared" si="342"/>
        <v>0</v>
      </c>
      <c r="AF133" s="7">
        <f t="shared" si="343"/>
        <v>0</v>
      </c>
      <c r="AG133" s="68">
        <f t="shared" ca="1" si="183"/>
        <v>0</v>
      </c>
      <c r="AH133" s="68">
        <f t="shared" ca="1" si="344"/>
        <v>0</v>
      </c>
      <c r="AJ133" s="124"/>
      <c r="AL133" s="51">
        <f t="shared" si="288"/>
        <v>0</v>
      </c>
      <c r="AM133" s="69">
        <f t="shared" ca="1" si="289"/>
        <v>0</v>
      </c>
      <c r="AN133" s="70">
        <f t="shared" ca="1" si="290"/>
        <v>0</v>
      </c>
      <c r="AO133" s="70">
        <f t="shared" ca="1" si="291"/>
        <v>0</v>
      </c>
    </row>
    <row r="134" spans="2:41" x14ac:dyDescent="0.35">
      <c r="B134" t="str">
        <f t="shared" si="328"/>
        <v>CALCULO_EDIF!C7750:E7774</v>
      </c>
      <c r="C134">
        <f t="shared" si="336"/>
        <v>7750</v>
      </c>
      <c r="D134">
        <f t="shared" si="337"/>
        <v>7774</v>
      </c>
      <c r="E134" s="38">
        <v>311</v>
      </c>
      <c r="F134" t="str">
        <f t="shared" si="338"/>
        <v>CALCULO_EDIF!C7750:C7774</v>
      </c>
      <c r="H134" s="3"/>
      <c r="I134" s="2" t="s">
        <v>217</v>
      </c>
      <c r="J134" s="96" t="s">
        <v>389</v>
      </c>
      <c r="K134" s="2"/>
      <c r="L134" s="75"/>
      <c r="M134" s="4"/>
      <c r="N134" s="75">
        <v>0</v>
      </c>
      <c r="O134" s="93">
        <v>1000</v>
      </c>
      <c r="P134" s="52">
        <f t="shared" si="332"/>
        <v>0</v>
      </c>
      <c r="Q134" s="86" t="s">
        <v>252</v>
      </c>
      <c r="R134" s="33">
        <f t="shared" ca="1" si="333"/>
        <v>0</v>
      </c>
      <c r="S134" s="83">
        <v>0.4</v>
      </c>
      <c r="T134" s="33">
        <f t="shared" ca="1" si="334"/>
        <v>0</v>
      </c>
      <c r="U134" s="83">
        <v>0.4</v>
      </c>
      <c r="V134" s="61" t="str">
        <f t="shared" si="335"/>
        <v xml:space="preserve"> </v>
      </c>
      <c r="W134" s="88" t="s">
        <v>271</v>
      </c>
      <c r="X134" s="61"/>
      <c r="Z134" s="92">
        <v>1</v>
      </c>
      <c r="AB134" s="7">
        <f t="shared" ca="1" si="339"/>
        <v>0</v>
      </c>
      <c r="AC134" s="7">
        <f t="shared" ca="1" si="340"/>
        <v>0</v>
      </c>
      <c r="AD134" s="7">
        <f t="shared" ca="1" si="341"/>
        <v>0</v>
      </c>
      <c r="AE134" s="7">
        <f t="shared" si="342"/>
        <v>0</v>
      </c>
      <c r="AF134" s="7">
        <f t="shared" si="343"/>
        <v>0</v>
      </c>
      <c r="AG134" s="68">
        <f t="shared" ca="1" si="183"/>
        <v>0</v>
      </c>
      <c r="AH134" s="68">
        <f t="shared" ca="1" si="344"/>
        <v>0</v>
      </c>
      <c r="AJ134" s="124"/>
      <c r="AL134" s="51">
        <f t="shared" si="288"/>
        <v>0</v>
      </c>
      <c r="AM134" s="69">
        <f t="shared" ca="1" si="289"/>
        <v>0</v>
      </c>
      <c r="AN134" s="70">
        <f t="shared" ca="1" si="290"/>
        <v>0</v>
      </c>
      <c r="AO134" s="70">
        <f t="shared" ca="1" si="291"/>
        <v>0</v>
      </c>
    </row>
    <row r="135" spans="2:41" x14ac:dyDescent="0.35">
      <c r="B135" t="str">
        <f t="shared" si="328"/>
        <v>CALCULO_EDIF!C7775:E7799</v>
      </c>
      <c r="C135">
        <f t="shared" si="336"/>
        <v>7775</v>
      </c>
      <c r="D135">
        <f t="shared" si="337"/>
        <v>7799</v>
      </c>
      <c r="E135" s="38">
        <v>312</v>
      </c>
      <c r="F135" t="str">
        <f t="shared" si="338"/>
        <v>CALCULO_EDIF!C7775:C7799</v>
      </c>
      <c r="H135" s="3"/>
      <c r="I135" s="2" t="s">
        <v>250</v>
      </c>
      <c r="J135" s="96" t="s">
        <v>389</v>
      </c>
      <c r="K135" s="2"/>
      <c r="L135" s="75"/>
      <c r="M135" s="4"/>
      <c r="N135" s="75">
        <v>0</v>
      </c>
      <c r="O135" s="93">
        <v>1000</v>
      </c>
      <c r="P135" s="52">
        <f t="shared" si="332"/>
        <v>0</v>
      </c>
      <c r="Q135" s="86" t="s">
        <v>252</v>
      </c>
      <c r="R135" s="33">
        <f t="shared" ca="1" si="333"/>
        <v>0</v>
      </c>
      <c r="S135" s="83">
        <v>0.4</v>
      </c>
      <c r="T135" s="33">
        <f t="shared" ca="1" si="334"/>
        <v>0</v>
      </c>
      <c r="U135" s="83">
        <v>0.4</v>
      </c>
      <c r="V135" s="61" t="str">
        <f t="shared" si="335"/>
        <v xml:space="preserve"> </v>
      </c>
      <c r="W135" s="88" t="s">
        <v>271</v>
      </c>
      <c r="X135" s="61"/>
      <c r="Z135" s="92">
        <v>1</v>
      </c>
      <c r="AB135" s="7">
        <f t="shared" ca="1" si="339"/>
        <v>0</v>
      </c>
      <c r="AC135" s="7">
        <f t="shared" ca="1" si="340"/>
        <v>0</v>
      </c>
      <c r="AD135" s="7">
        <f t="shared" ca="1" si="341"/>
        <v>0</v>
      </c>
      <c r="AE135" s="7">
        <f t="shared" si="342"/>
        <v>0</v>
      </c>
      <c r="AF135" s="7">
        <f t="shared" si="343"/>
        <v>0</v>
      </c>
      <c r="AG135" s="68">
        <f t="shared" ca="1" si="183"/>
        <v>0</v>
      </c>
      <c r="AH135" s="68">
        <f t="shared" ca="1" si="344"/>
        <v>0</v>
      </c>
      <c r="AJ135" s="124"/>
      <c r="AL135" s="51">
        <f t="shared" si="288"/>
        <v>0</v>
      </c>
      <c r="AM135" s="69">
        <f t="shared" ca="1" si="289"/>
        <v>0</v>
      </c>
      <c r="AN135" s="70">
        <f t="shared" ca="1" si="290"/>
        <v>0</v>
      </c>
      <c r="AO135" s="70">
        <f t="shared" ca="1" si="291"/>
        <v>0</v>
      </c>
    </row>
    <row r="136" spans="2:41" x14ac:dyDescent="0.35">
      <c r="B136" t="str">
        <f t="shared" si="328"/>
        <v>CALCULO_EDIF!C7800:E7824</v>
      </c>
      <c r="C136">
        <f t="shared" si="336"/>
        <v>7800</v>
      </c>
      <c r="D136">
        <f t="shared" si="337"/>
        <v>7824</v>
      </c>
      <c r="E136" s="38">
        <v>313</v>
      </c>
      <c r="F136" t="str">
        <f t="shared" si="338"/>
        <v>CALCULO_EDIF!C7800:C7824</v>
      </c>
      <c r="H136" s="3"/>
      <c r="I136" s="2" t="s">
        <v>224</v>
      </c>
      <c r="J136" s="96" t="s">
        <v>389</v>
      </c>
      <c r="K136" s="2"/>
      <c r="L136" s="75"/>
      <c r="M136" s="4"/>
      <c r="N136" s="75">
        <v>0</v>
      </c>
      <c r="O136" s="93">
        <v>1000</v>
      </c>
      <c r="P136" s="52">
        <f t="shared" si="332"/>
        <v>0</v>
      </c>
      <c r="Q136" s="86" t="s">
        <v>252</v>
      </c>
      <c r="R136" s="33">
        <f t="shared" ca="1" si="333"/>
        <v>0</v>
      </c>
      <c r="S136" s="83">
        <v>0.4</v>
      </c>
      <c r="T136" s="33">
        <f t="shared" ca="1" si="334"/>
        <v>0</v>
      </c>
      <c r="U136" s="83">
        <v>0.4</v>
      </c>
      <c r="V136" s="61" t="str">
        <f t="shared" si="335"/>
        <v xml:space="preserve"> </v>
      </c>
      <c r="W136" s="88" t="s">
        <v>271</v>
      </c>
      <c r="X136" s="61"/>
      <c r="Z136" s="92">
        <v>1</v>
      </c>
      <c r="AB136" s="7">
        <f t="shared" ca="1" si="339"/>
        <v>0</v>
      </c>
      <c r="AC136" s="7">
        <f t="shared" ca="1" si="340"/>
        <v>0</v>
      </c>
      <c r="AD136" s="7">
        <f t="shared" ca="1" si="341"/>
        <v>0</v>
      </c>
      <c r="AE136" s="7">
        <f t="shared" si="342"/>
        <v>0</v>
      </c>
      <c r="AF136" s="7">
        <f t="shared" si="343"/>
        <v>0</v>
      </c>
      <c r="AG136" s="68">
        <f t="shared" ca="1" si="183"/>
        <v>0</v>
      </c>
      <c r="AH136" s="68">
        <f t="shared" ca="1" si="344"/>
        <v>0</v>
      </c>
      <c r="AJ136" s="124"/>
      <c r="AL136" s="51">
        <f t="shared" si="288"/>
        <v>0</v>
      </c>
      <c r="AM136" s="69">
        <f t="shared" ca="1" si="289"/>
        <v>0</v>
      </c>
      <c r="AN136" s="70">
        <f t="shared" ca="1" si="290"/>
        <v>0</v>
      </c>
      <c r="AO136" s="70">
        <f t="shared" ca="1" si="291"/>
        <v>0</v>
      </c>
    </row>
    <row r="137" spans="2:41" x14ac:dyDescent="0.35">
      <c r="B137" t="str">
        <f t="shared" si="328"/>
        <v>CALCULO_EDIF!C7825:E7849</v>
      </c>
      <c r="C137">
        <f t="shared" si="336"/>
        <v>7825</v>
      </c>
      <c r="D137">
        <f t="shared" si="337"/>
        <v>7849</v>
      </c>
      <c r="E137" s="38">
        <v>314</v>
      </c>
      <c r="F137" t="str">
        <f t="shared" si="338"/>
        <v>CALCULO_EDIF!C7825:C7849</v>
      </c>
      <c r="H137" s="3"/>
      <c r="I137" s="2" t="s">
        <v>219</v>
      </c>
      <c r="J137" s="96" t="s">
        <v>389</v>
      </c>
      <c r="K137" s="2"/>
      <c r="L137" s="75"/>
      <c r="M137" s="4"/>
      <c r="N137" s="75">
        <v>0</v>
      </c>
      <c r="O137" s="93">
        <v>1000</v>
      </c>
      <c r="P137" s="52">
        <f t="shared" si="332"/>
        <v>0</v>
      </c>
      <c r="Q137" s="86" t="s">
        <v>252</v>
      </c>
      <c r="R137" s="33">
        <f t="shared" ca="1" si="333"/>
        <v>0</v>
      </c>
      <c r="S137" s="83">
        <v>0.23</v>
      </c>
      <c r="T137" s="33">
        <f t="shared" ca="1" si="334"/>
        <v>0</v>
      </c>
      <c r="U137" s="83">
        <v>0.23</v>
      </c>
      <c r="V137" s="61" t="str">
        <f t="shared" si="335"/>
        <v xml:space="preserve"> </v>
      </c>
      <c r="W137" s="88" t="s">
        <v>271</v>
      </c>
      <c r="X137" s="61"/>
      <c r="Z137" s="92">
        <v>1</v>
      </c>
      <c r="AB137" s="7">
        <f t="shared" ca="1" si="339"/>
        <v>0</v>
      </c>
      <c r="AC137" s="7">
        <f t="shared" ca="1" si="340"/>
        <v>0</v>
      </c>
      <c r="AD137" s="7">
        <f t="shared" ca="1" si="341"/>
        <v>0</v>
      </c>
      <c r="AE137" s="7">
        <f t="shared" si="342"/>
        <v>0</v>
      </c>
      <c r="AF137" s="7">
        <f t="shared" si="343"/>
        <v>0</v>
      </c>
      <c r="AG137" s="68">
        <f t="shared" ca="1" si="183"/>
        <v>0</v>
      </c>
      <c r="AH137" s="68">
        <f t="shared" ca="1" si="344"/>
        <v>0</v>
      </c>
      <c r="AJ137" s="124"/>
      <c r="AL137" s="51">
        <f t="shared" si="288"/>
        <v>0</v>
      </c>
      <c r="AM137" s="69">
        <f t="shared" ca="1" si="289"/>
        <v>0</v>
      </c>
      <c r="AN137" s="70">
        <f t="shared" ca="1" si="290"/>
        <v>0</v>
      </c>
      <c r="AO137" s="70">
        <f t="shared" ca="1" si="291"/>
        <v>0</v>
      </c>
    </row>
    <row r="138" spans="2:41" x14ac:dyDescent="0.35">
      <c r="B138" t="str">
        <f t="shared" si="328"/>
        <v>CALCULO_EDIF!C7850:E7874</v>
      </c>
      <c r="C138">
        <f t="shared" si="336"/>
        <v>7850</v>
      </c>
      <c r="D138">
        <f t="shared" si="337"/>
        <v>7874</v>
      </c>
      <c r="E138" s="38">
        <v>315</v>
      </c>
      <c r="F138" t="str">
        <f t="shared" si="338"/>
        <v>CALCULO_EDIF!C7850:C7874</v>
      </c>
      <c r="H138" s="3"/>
      <c r="I138" s="2" t="s">
        <v>221</v>
      </c>
      <c r="J138" s="96" t="s">
        <v>389</v>
      </c>
      <c r="K138" s="2"/>
      <c r="L138" s="75"/>
      <c r="M138" s="4"/>
      <c r="N138" s="75">
        <v>0</v>
      </c>
      <c r="O138" s="93">
        <v>1000</v>
      </c>
      <c r="P138" s="52">
        <f t="shared" si="332"/>
        <v>0</v>
      </c>
      <c r="Q138" s="86" t="s">
        <v>252</v>
      </c>
      <c r="R138" s="33">
        <f t="shared" ca="1" si="333"/>
        <v>0</v>
      </c>
      <c r="S138" s="83">
        <v>0.4</v>
      </c>
      <c r="T138" s="33">
        <f t="shared" ca="1" si="334"/>
        <v>0</v>
      </c>
      <c r="U138" s="83">
        <v>0.4</v>
      </c>
      <c r="V138" s="61" t="str">
        <f t="shared" si="335"/>
        <v xml:space="preserve"> </v>
      </c>
      <c r="W138" s="88" t="s">
        <v>271</v>
      </c>
      <c r="X138" s="61"/>
      <c r="Z138" s="92">
        <v>1</v>
      </c>
      <c r="AB138" s="7">
        <f t="shared" ca="1" si="339"/>
        <v>0</v>
      </c>
      <c r="AC138" s="7">
        <f t="shared" ca="1" si="340"/>
        <v>0</v>
      </c>
      <c r="AD138" s="7">
        <f t="shared" ca="1" si="341"/>
        <v>0</v>
      </c>
      <c r="AE138" s="7">
        <f t="shared" si="342"/>
        <v>0</v>
      </c>
      <c r="AF138" s="7">
        <f t="shared" si="343"/>
        <v>0</v>
      </c>
      <c r="AG138" s="68">
        <f t="shared" ca="1" si="183"/>
        <v>0</v>
      </c>
      <c r="AH138" s="68">
        <f ca="1">IF(Z138=0,AE138,IF(AB138=AE138,AE138,IF(AB138&gt;AE138,AE138,IF((AB138/AE138+AN138/AE138)&gt;1,AB138,AO138))))</f>
        <v>0</v>
      </c>
      <c r="AJ138" s="124"/>
      <c r="AL138" s="51">
        <f t="shared" si="288"/>
        <v>0</v>
      </c>
      <c r="AM138" s="69">
        <f t="shared" ca="1" si="289"/>
        <v>0</v>
      </c>
      <c r="AN138" s="70">
        <f t="shared" ca="1" si="290"/>
        <v>0</v>
      </c>
      <c r="AO138" s="70">
        <f t="shared" ca="1" si="291"/>
        <v>0</v>
      </c>
    </row>
    <row r="139" spans="2:41" x14ac:dyDescent="0.35">
      <c r="B139" t="str">
        <f t="shared" si="328"/>
        <v>CALCULO_EDIF!C7875:E7899</v>
      </c>
      <c r="C139">
        <f t="shared" si="336"/>
        <v>7875</v>
      </c>
      <c r="D139">
        <f t="shared" si="337"/>
        <v>7899</v>
      </c>
      <c r="E139" s="38">
        <v>316</v>
      </c>
      <c r="F139" t="str">
        <f t="shared" si="338"/>
        <v>CALCULO_EDIF!C7875:C7899</v>
      </c>
      <c r="H139" s="3"/>
      <c r="I139" s="2" t="s">
        <v>223</v>
      </c>
      <c r="J139" s="96" t="s">
        <v>389</v>
      </c>
      <c r="K139" s="2"/>
      <c r="L139" s="75"/>
      <c r="M139" s="4"/>
      <c r="N139" s="75">
        <v>0</v>
      </c>
      <c r="O139" s="93">
        <v>1000</v>
      </c>
      <c r="P139" s="52">
        <f t="shared" si="332"/>
        <v>0</v>
      </c>
      <c r="Q139" s="86" t="s">
        <v>252</v>
      </c>
      <c r="R139" s="33">
        <f t="shared" ca="1" si="333"/>
        <v>0</v>
      </c>
      <c r="S139" s="83">
        <v>0.4</v>
      </c>
      <c r="T139" s="33">
        <f t="shared" ca="1" si="334"/>
        <v>0</v>
      </c>
      <c r="U139" s="83">
        <v>0.4</v>
      </c>
      <c r="V139" s="61" t="str">
        <f t="shared" si="335"/>
        <v xml:space="preserve"> </v>
      </c>
      <c r="W139" s="88" t="s">
        <v>271</v>
      </c>
      <c r="X139" s="61"/>
      <c r="Z139" s="92">
        <v>1</v>
      </c>
      <c r="AB139" s="7">
        <f t="shared" ca="1" si="339"/>
        <v>0</v>
      </c>
      <c r="AC139" s="7">
        <f t="shared" ca="1" si="340"/>
        <v>0</v>
      </c>
      <c r="AD139" s="7">
        <f t="shared" ca="1" si="341"/>
        <v>0</v>
      </c>
      <c r="AE139" s="7">
        <f t="shared" si="342"/>
        <v>0</v>
      </c>
      <c r="AF139" s="7">
        <f t="shared" si="343"/>
        <v>0</v>
      </c>
      <c r="AG139" s="68">
        <f t="shared" ca="1" si="183"/>
        <v>0</v>
      </c>
      <c r="AH139" s="68">
        <f t="shared" ref="AH139:AH148" ca="1" si="345">IF(Z139=0,AE139,IF(AB139=AE139,AE139,IF(AB139&gt;AE139,AE139,IF((AB139/AE139+AN139/AE139)&gt;1,AB139,AO139))))</f>
        <v>0</v>
      </c>
      <c r="AJ139" s="124"/>
      <c r="AL139" s="51">
        <f t="shared" si="288"/>
        <v>0</v>
      </c>
      <c r="AM139" s="69">
        <f t="shared" ca="1" si="289"/>
        <v>0</v>
      </c>
      <c r="AN139" s="70">
        <f t="shared" ca="1" si="290"/>
        <v>0</v>
      </c>
      <c r="AO139" s="70">
        <f t="shared" ca="1" si="291"/>
        <v>0</v>
      </c>
    </row>
    <row r="140" spans="2:41" x14ac:dyDescent="0.35">
      <c r="B140" t="str">
        <f t="shared" si="328"/>
        <v>CALCULO_EDIF!C7900:E7924</v>
      </c>
      <c r="C140">
        <f t="shared" si="336"/>
        <v>7900</v>
      </c>
      <c r="D140">
        <f t="shared" si="337"/>
        <v>7924</v>
      </c>
      <c r="E140" s="38">
        <v>317</v>
      </c>
      <c r="F140" t="str">
        <f t="shared" si="338"/>
        <v>CALCULO_EDIF!C7900:C7924</v>
      </c>
      <c r="H140" s="3"/>
      <c r="I140" s="2" t="s">
        <v>222</v>
      </c>
      <c r="J140" s="96" t="s">
        <v>389</v>
      </c>
      <c r="K140" s="2"/>
      <c r="L140" s="75"/>
      <c r="M140" s="4"/>
      <c r="N140" s="75">
        <v>0</v>
      </c>
      <c r="O140" s="93">
        <v>1000</v>
      </c>
      <c r="P140" s="52">
        <f t="shared" ref="P140:P141" si="346">IF(AND(ISBLANK(L140)*ISBLANK(N140)),"-",IF(AND(NOT(ISBLANK(L140))*NOT(ISBLANK(N140))),"Error",IF(ISBLANK(L140),N140,L140*O140)))</f>
        <v>0</v>
      </c>
      <c r="Q140" s="86" t="s">
        <v>252</v>
      </c>
      <c r="R140" s="33">
        <f t="shared" ref="R140:R141" ca="1" si="347">IF(Q140="Otro",$B$1,VLOOKUP(Q140, INDIRECT(B140),2,FALSE))</f>
        <v>0</v>
      </c>
      <c r="S140" s="83">
        <v>0.4</v>
      </c>
      <c r="T140" s="33">
        <f t="shared" ca="1" si="334"/>
        <v>0</v>
      </c>
      <c r="U140" s="83">
        <v>0.4</v>
      </c>
      <c r="V140" s="61" t="str">
        <f t="shared" si="335"/>
        <v xml:space="preserve"> </v>
      </c>
      <c r="W140" s="88" t="s">
        <v>271</v>
      </c>
      <c r="X140" s="61"/>
      <c r="Z140" s="92">
        <v>1</v>
      </c>
      <c r="AB140" s="7">
        <f t="shared" ca="1" si="339"/>
        <v>0</v>
      </c>
      <c r="AC140" s="7">
        <f t="shared" ca="1" si="340"/>
        <v>0</v>
      </c>
      <c r="AD140" s="7">
        <f t="shared" ca="1" si="341"/>
        <v>0</v>
      </c>
      <c r="AE140" s="7">
        <f t="shared" si="342"/>
        <v>0</v>
      </c>
      <c r="AF140" s="7">
        <f t="shared" si="343"/>
        <v>0</v>
      </c>
      <c r="AG140" s="68">
        <f t="shared" ca="1" si="183"/>
        <v>0</v>
      </c>
      <c r="AH140" s="68">
        <f t="shared" ca="1" si="345"/>
        <v>0</v>
      </c>
      <c r="AJ140" s="124"/>
      <c r="AL140" s="51">
        <f t="shared" si="288"/>
        <v>0</v>
      </c>
      <c r="AM140" s="69">
        <f t="shared" ca="1" si="289"/>
        <v>0</v>
      </c>
      <c r="AN140" s="70">
        <f t="shared" ca="1" si="290"/>
        <v>0</v>
      </c>
      <c r="AO140" s="70">
        <f t="shared" ca="1" si="291"/>
        <v>0</v>
      </c>
    </row>
    <row r="141" spans="2:41" x14ac:dyDescent="0.35">
      <c r="B141" t="str">
        <f t="shared" ref="B141" si="348">CONCATENATE("CALCULO_EDIF!","C",C141,":","E",D141)</f>
        <v>CALCULO_EDIF!C7925:E7949</v>
      </c>
      <c r="C141">
        <f t="shared" ref="C141" si="349">IF(E141=1,1,(E141-1)*25)</f>
        <v>7925</v>
      </c>
      <c r="D141">
        <f t="shared" ref="D141" si="350">IF(E141=1,24,C141+24)</f>
        <v>7949</v>
      </c>
      <c r="E141" s="38">
        <v>318</v>
      </c>
      <c r="F141" t="str">
        <f t="shared" ref="F141" si="351">CONCATENATE("CALCULO_EDIF!","C",C141,":","C",D141)</f>
        <v>CALCULO_EDIF!C7925:C7949</v>
      </c>
      <c r="H141" s="3"/>
      <c r="I141" s="2" t="s">
        <v>251</v>
      </c>
      <c r="J141" s="96" t="s">
        <v>389</v>
      </c>
      <c r="K141" s="2"/>
      <c r="L141" s="75"/>
      <c r="M141" s="4"/>
      <c r="N141" s="75">
        <v>0</v>
      </c>
      <c r="O141" s="93">
        <v>1000</v>
      </c>
      <c r="P141" s="52">
        <f t="shared" si="346"/>
        <v>0</v>
      </c>
      <c r="Q141" s="86" t="s">
        <v>252</v>
      </c>
      <c r="R141" s="33">
        <f t="shared" ca="1" si="347"/>
        <v>0</v>
      </c>
      <c r="S141" s="83">
        <v>0.4</v>
      </c>
      <c r="T141" s="33">
        <f t="shared" ca="1" si="334"/>
        <v>0</v>
      </c>
      <c r="U141" s="83">
        <v>0.4</v>
      </c>
      <c r="V141" s="61" t="str">
        <f t="shared" si="335"/>
        <v xml:space="preserve"> </v>
      </c>
      <c r="W141" s="88" t="s">
        <v>271</v>
      </c>
      <c r="X141" s="61"/>
      <c r="Z141" s="92">
        <v>1</v>
      </c>
      <c r="AB141" s="7">
        <f t="shared" ca="1" si="339"/>
        <v>0</v>
      </c>
      <c r="AC141" s="7">
        <f t="shared" ca="1" si="340"/>
        <v>0</v>
      </c>
      <c r="AD141" s="7">
        <f t="shared" ca="1" si="341"/>
        <v>0</v>
      </c>
      <c r="AE141" s="7">
        <f t="shared" si="342"/>
        <v>0</v>
      </c>
      <c r="AF141" s="7">
        <f t="shared" si="343"/>
        <v>0</v>
      </c>
      <c r="AG141" s="68">
        <f t="shared" ref="AG141:AG148" ca="1" si="352">IF(AB141=AE141,AE141,IF(AB141&gt;AE141,AE141,AB141))</f>
        <v>0</v>
      </c>
      <c r="AH141" s="68">
        <f t="shared" ca="1" si="345"/>
        <v>0</v>
      </c>
      <c r="AJ141" s="124"/>
      <c r="AL141" s="51">
        <f t="shared" si="288"/>
        <v>0</v>
      </c>
      <c r="AM141" s="69">
        <f t="shared" ca="1" si="289"/>
        <v>0</v>
      </c>
      <c r="AN141" s="70">
        <f t="shared" ca="1" si="290"/>
        <v>0</v>
      </c>
      <c r="AO141" s="70">
        <f t="shared" ca="1" si="291"/>
        <v>0</v>
      </c>
    </row>
    <row r="142" spans="2:41" x14ac:dyDescent="0.35">
      <c r="B142" t="str">
        <f t="shared" si="328"/>
        <v>CALCULO_EDIF!C7950:E7974</v>
      </c>
      <c r="C142">
        <f t="shared" si="336"/>
        <v>7950</v>
      </c>
      <c r="D142">
        <f t="shared" si="337"/>
        <v>7974</v>
      </c>
      <c r="E142" s="38">
        <v>319</v>
      </c>
      <c r="F142" t="str">
        <f t="shared" si="338"/>
        <v>CALCULO_EDIF!C7950:C7974</v>
      </c>
      <c r="H142" s="3"/>
      <c r="I142" s="2" t="s">
        <v>27</v>
      </c>
      <c r="J142" s="96" t="s">
        <v>389</v>
      </c>
      <c r="K142" s="2"/>
      <c r="L142" s="75"/>
      <c r="M142" s="4"/>
      <c r="N142" s="75">
        <v>0</v>
      </c>
      <c r="O142" s="93">
        <v>1000</v>
      </c>
      <c r="P142" s="52">
        <f t="shared" si="332"/>
        <v>0</v>
      </c>
      <c r="Q142" s="86" t="s">
        <v>252</v>
      </c>
      <c r="R142" s="33">
        <f t="shared" ca="1" si="333"/>
        <v>0</v>
      </c>
      <c r="S142" s="83">
        <v>0.4</v>
      </c>
      <c r="T142" s="33">
        <f t="shared" ca="1" si="334"/>
        <v>0</v>
      </c>
      <c r="U142" s="83">
        <v>0.4</v>
      </c>
      <c r="V142" s="61" t="str">
        <f t="shared" si="335"/>
        <v xml:space="preserve"> </v>
      </c>
      <c r="W142" s="88" t="s">
        <v>271</v>
      </c>
      <c r="X142" s="61"/>
      <c r="Z142" s="92">
        <v>1</v>
      </c>
      <c r="AB142" s="7">
        <f t="shared" ca="1" si="339"/>
        <v>0</v>
      </c>
      <c r="AC142" s="7">
        <f t="shared" ca="1" si="340"/>
        <v>0</v>
      </c>
      <c r="AD142" s="7">
        <f t="shared" ca="1" si="341"/>
        <v>0</v>
      </c>
      <c r="AE142" s="7">
        <f t="shared" si="342"/>
        <v>0</v>
      </c>
      <c r="AF142" s="7">
        <f t="shared" si="343"/>
        <v>0</v>
      </c>
      <c r="AG142" s="68">
        <f t="shared" ca="1" si="352"/>
        <v>0</v>
      </c>
      <c r="AH142" s="68">
        <f t="shared" ca="1" si="345"/>
        <v>0</v>
      </c>
      <c r="AJ142" s="124"/>
      <c r="AL142" s="51">
        <f t="shared" si="288"/>
        <v>0</v>
      </c>
      <c r="AM142" s="69">
        <f t="shared" ca="1" si="289"/>
        <v>0</v>
      </c>
      <c r="AN142" s="70">
        <f t="shared" ca="1" si="290"/>
        <v>0</v>
      </c>
      <c r="AO142" s="70">
        <f t="shared" ca="1" si="291"/>
        <v>0</v>
      </c>
    </row>
    <row r="143" spans="2:41" s="23" customFormat="1" ht="5.25" customHeight="1" x14ac:dyDescent="0.35">
      <c r="B143"/>
      <c r="C143"/>
      <c r="D143"/>
      <c r="E143" s="38"/>
      <c r="F143"/>
      <c r="G143"/>
      <c r="L143" s="76"/>
      <c r="N143" s="76"/>
      <c r="O143" s="80"/>
      <c r="P143" s="45"/>
      <c r="Q143" s="76"/>
      <c r="S143" s="76"/>
      <c r="U143" s="76"/>
      <c r="W143" s="76"/>
      <c r="Z143" s="76"/>
    </row>
    <row r="144" spans="2:41" x14ac:dyDescent="0.35">
      <c r="B144" t="str">
        <f>CONCATENATE("CALCULO_EDIF!","C",C144,":","E",D144)</f>
        <v>CALCULO_EDIF!C7975:E7999</v>
      </c>
      <c r="C144">
        <f t="shared" ref="C144:C148" si="353">IF(E144=1,1,(E144-1)*25)</f>
        <v>7975</v>
      </c>
      <c r="D144">
        <f t="shared" ref="D144:D148" si="354">IF(E144=1,24,C144+24)</f>
        <v>7999</v>
      </c>
      <c r="E144" s="38">
        <v>320</v>
      </c>
      <c r="F144" t="str">
        <f t="shared" ref="F144:F148" si="355">CONCATENATE("CALCULO_EDIF!","C",C144,":","C",D144)</f>
        <v>CALCULO_EDIF!C7975:C7999</v>
      </c>
      <c r="H144" s="3" t="s">
        <v>235</v>
      </c>
      <c r="I144" s="2" t="s">
        <v>228</v>
      </c>
      <c r="J144" s="96" t="s">
        <v>389</v>
      </c>
      <c r="K144" s="2"/>
      <c r="L144" s="75"/>
      <c r="M144" s="4"/>
      <c r="N144" s="75">
        <v>0</v>
      </c>
      <c r="O144" s="93">
        <v>1000</v>
      </c>
      <c r="P144" s="52">
        <f t="shared" ref="P144:P148" si="356">IF(AND(ISBLANK(L144)*ISBLANK(N144)),"-",IF(AND(NOT(ISBLANK(L144))*NOT(ISBLANK(N144))),"Error",IF(ISBLANK(L144),N144,L144*O144)))</f>
        <v>0</v>
      </c>
      <c r="Q144" s="86" t="s">
        <v>252</v>
      </c>
      <c r="R144" s="33">
        <f t="shared" ref="R144:R148" ca="1" si="357">IF(Q144="Otro",$B$1,VLOOKUP(Q144, INDIRECT(B144),2,FALSE))</f>
        <v>0</v>
      </c>
      <c r="S144" s="83">
        <v>0.4</v>
      </c>
      <c r="T144" s="33">
        <f t="shared" ca="1" si="334"/>
        <v>0</v>
      </c>
      <c r="U144" s="83">
        <v>0.4</v>
      </c>
      <c r="V144" s="61" t="str">
        <f>IF(S144+U144&gt;100%,"Error, suma &gt; 100%"," ")</f>
        <v xml:space="preserve"> </v>
      </c>
      <c r="W144" s="88" t="s">
        <v>271</v>
      </c>
      <c r="X144" s="61"/>
      <c r="Z144" s="92">
        <v>1</v>
      </c>
      <c r="AB144" s="7">
        <f t="shared" ca="1" si="339"/>
        <v>0</v>
      </c>
      <c r="AC144" s="7">
        <f t="shared" ca="1" si="340"/>
        <v>0</v>
      </c>
      <c r="AD144" s="7">
        <f t="shared" ca="1" si="341"/>
        <v>0</v>
      </c>
      <c r="AE144" s="7">
        <f t="shared" si="342"/>
        <v>0</v>
      </c>
      <c r="AF144" s="7">
        <f t="shared" si="343"/>
        <v>0</v>
      </c>
      <c r="AG144" s="68">
        <f t="shared" ca="1" si="352"/>
        <v>0</v>
      </c>
      <c r="AH144" s="68">
        <f t="shared" ca="1" si="345"/>
        <v>0</v>
      </c>
      <c r="AJ144" s="124">
        <f ca="1">IF(SUM(AH144:AH148)=0,0%,SUM(AG144:AG148)/SUM(AH144:AH148))</f>
        <v>0</v>
      </c>
      <c r="AL144" s="51">
        <f t="shared" si="288"/>
        <v>0</v>
      </c>
      <c r="AM144" s="69">
        <f t="shared" ca="1" si="289"/>
        <v>0</v>
      </c>
      <c r="AN144" s="70">
        <f t="shared" ca="1" si="290"/>
        <v>0</v>
      </c>
      <c r="AO144" s="70">
        <f t="shared" ca="1" si="291"/>
        <v>0</v>
      </c>
    </row>
    <row r="145" spans="2:41" x14ac:dyDescent="0.35">
      <c r="B145" t="str">
        <f>CONCATENATE("CALCULO_EDIF!","C",C145,":","E",D145)</f>
        <v>CALCULO_EDIF!C8000:E8024</v>
      </c>
      <c r="C145">
        <f t="shared" si="353"/>
        <v>8000</v>
      </c>
      <c r="D145">
        <f t="shared" si="354"/>
        <v>8024</v>
      </c>
      <c r="E145" s="38">
        <v>321</v>
      </c>
      <c r="F145" t="str">
        <f t="shared" si="355"/>
        <v>CALCULO_EDIF!C8000:C8024</v>
      </c>
      <c r="H145" s="3"/>
      <c r="I145" s="2" t="s">
        <v>229</v>
      </c>
      <c r="J145" s="96" t="s">
        <v>389</v>
      </c>
      <c r="K145" s="2"/>
      <c r="L145" s="75"/>
      <c r="M145" s="4"/>
      <c r="N145" s="75">
        <v>0</v>
      </c>
      <c r="O145" s="93">
        <v>1000</v>
      </c>
      <c r="P145" s="52">
        <f t="shared" si="356"/>
        <v>0</v>
      </c>
      <c r="Q145" s="86" t="s">
        <v>252</v>
      </c>
      <c r="R145" s="33">
        <f t="shared" ca="1" si="357"/>
        <v>0</v>
      </c>
      <c r="S145" s="83">
        <v>0.4</v>
      </c>
      <c r="T145" s="33">
        <f t="shared" ca="1" si="334"/>
        <v>0</v>
      </c>
      <c r="U145" s="83">
        <v>0.4</v>
      </c>
      <c r="V145" s="61" t="str">
        <f>IF(S145+U145&gt;100%,"Error, suma &gt; 100%"," ")</f>
        <v xml:space="preserve"> </v>
      </c>
      <c r="W145" s="88" t="s">
        <v>271</v>
      </c>
      <c r="X145" s="61"/>
      <c r="Z145" s="92">
        <v>1</v>
      </c>
      <c r="AB145" s="7">
        <f t="shared" ca="1" si="339"/>
        <v>0</v>
      </c>
      <c r="AC145" s="7">
        <f t="shared" ca="1" si="340"/>
        <v>0</v>
      </c>
      <c r="AD145" s="7">
        <f t="shared" ca="1" si="341"/>
        <v>0</v>
      </c>
      <c r="AE145" s="7">
        <f t="shared" si="342"/>
        <v>0</v>
      </c>
      <c r="AF145" s="7">
        <f t="shared" si="343"/>
        <v>0</v>
      </c>
      <c r="AG145" s="68">
        <f t="shared" ca="1" si="352"/>
        <v>0</v>
      </c>
      <c r="AH145" s="68">
        <f t="shared" ca="1" si="345"/>
        <v>0</v>
      </c>
      <c r="AJ145" s="124"/>
      <c r="AL145" s="51">
        <f t="shared" si="288"/>
        <v>0</v>
      </c>
      <c r="AM145" s="69">
        <f t="shared" ca="1" si="289"/>
        <v>0</v>
      </c>
      <c r="AN145" s="70">
        <f t="shared" ca="1" si="290"/>
        <v>0</v>
      </c>
      <c r="AO145" s="70">
        <f t="shared" ca="1" si="291"/>
        <v>0</v>
      </c>
    </row>
    <row r="146" spans="2:41" x14ac:dyDescent="0.35">
      <c r="B146" t="str">
        <f>CONCATENATE("CALCULO_EDIF!","C",C146,":","E",D146)</f>
        <v>CALCULO_EDIF!C8025:E8049</v>
      </c>
      <c r="C146">
        <f t="shared" si="353"/>
        <v>8025</v>
      </c>
      <c r="D146">
        <f t="shared" si="354"/>
        <v>8049</v>
      </c>
      <c r="E146" s="38">
        <v>322</v>
      </c>
      <c r="F146" t="str">
        <f t="shared" si="355"/>
        <v>CALCULO_EDIF!C8025:C8049</v>
      </c>
      <c r="H146" s="3"/>
      <c r="I146" s="2" t="s">
        <v>230</v>
      </c>
      <c r="J146" s="96" t="s">
        <v>389</v>
      </c>
      <c r="K146" s="2"/>
      <c r="L146" s="75"/>
      <c r="M146" s="4"/>
      <c r="N146" s="75">
        <v>0</v>
      </c>
      <c r="O146" s="93">
        <v>1000</v>
      </c>
      <c r="P146" s="52">
        <f t="shared" si="356"/>
        <v>0</v>
      </c>
      <c r="Q146" s="86" t="s">
        <v>252</v>
      </c>
      <c r="R146" s="33">
        <f t="shared" ca="1" si="357"/>
        <v>0</v>
      </c>
      <c r="S146" s="83">
        <v>0.4</v>
      </c>
      <c r="T146" s="33">
        <f t="shared" ca="1" si="334"/>
        <v>0</v>
      </c>
      <c r="U146" s="83">
        <v>0.4</v>
      </c>
      <c r="V146" s="61" t="str">
        <f>IF(S146+U146&gt;100%,"Error, suma &gt; 100%"," ")</f>
        <v xml:space="preserve"> </v>
      </c>
      <c r="W146" s="88" t="s">
        <v>271</v>
      </c>
      <c r="X146" s="61"/>
      <c r="Z146" s="92">
        <v>1</v>
      </c>
      <c r="AB146" s="7">
        <f t="shared" ca="1" si="339"/>
        <v>0</v>
      </c>
      <c r="AC146" s="7">
        <f t="shared" ca="1" si="340"/>
        <v>0</v>
      </c>
      <c r="AD146" s="7">
        <f t="shared" ca="1" si="341"/>
        <v>0</v>
      </c>
      <c r="AE146" s="7">
        <f t="shared" si="342"/>
        <v>0</v>
      </c>
      <c r="AF146" s="7">
        <f t="shared" si="343"/>
        <v>0</v>
      </c>
      <c r="AG146" s="68">
        <f t="shared" ca="1" si="352"/>
        <v>0</v>
      </c>
      <c r="AH146" s="68">
        <f t="shared" ca="1" si="345"/>
        <v>0</v>
      </c>
      <c r="AJ146" s="124"/>
      <c r="AL146" s="51">
        <f t="shared" si="288"/>
        <v>0</v>
      </c>
      <c r="AM146" s="69">
        <f t="shared" ca="1" si="289"/>
        <v>0</v>
      </c>
      <c r="AN146" s="70">
        <f t="shared" ca="1" si="290"/>
        <v>0</v>
      </c>
      <c r="AO146" s="70">
        <f t="shared" ca="1" si="291"/>
        <v>0</v>
      </c>
    </row>
    <row r="147" spans="2:41" x14ac:dyDescent="0.35">
      <c r="B147" t="str">
        <f>CONCATENATE("CALCULO_EDIF!","C",C147,":","E",D147)</f>
        <v>CALCULO_EDIF!C8050:E8074</v>
      </c>
      <c r="C147">
        <f t="shared" si="353"/>
        <v>8050</v>
      </c>
      <c r="D147">
        <f t="shared" si="354"/>
        <v>8074</v>
      </c>
      <c r="E147" s="38">
        <v>323</v>
      </c>
      <c r="F147" t="str">
        <f t="shared" si="355"/>
        <v>CALCULO_EDIF!C8050:C8074</v>
      </c>
      <c r="H147" s="3"/>
      <c r="I147" s="2" t="s">
        <v>231</v>
      </c>
      <c r="J147" s="96" t="s">
        <v>389</v>
      </c>
      <c r="K147" s="2"/>
      <c r="L147" s="75"/>
      <c r="M147" s="4"/>
      <c r="N147" s="75">
        <v>0</v>
      </c>
      <c r="O147" s="93">
        <v>1000</v>
      </c>
      <c r="P147" s="52">
        <f t="shared" si="356"/>
        <v>0</v>
      </c>
      <c r="Q147" s="86" t="s">
        <v>252</v>
      </c>
      <c r="R147" s="33">
        <f t="shared" ca="1" si="357"/>
        <v>0</v>
      </c>
      <c r="S147" s="83">
        <v>0.4</v>
      </c>
      <c r="T147" s="33">
        <f t="shared" ca="1" si="334"/>
        <v>0</v>
      </c>
      <c r="U147" s="83">
        <v>0.4</v>
      </c>
      <c r="V147" s="61" t="str">
        <f>IF(S147+U147&gt;100%,"Error, suma &gt; 100%"," ")</f>
        <v xml:space="preserve"> </v>
      </c>
      <c r="W147" s="88" t="s">
        <v>271</v>
      </c>
      <c r="X147" s="61"/>
      <c r="Z147" s="92">
        <v>1</v>
      </c>
      <c r="AB147" s="7">
        <f t="shared" ca="1" si="339"/>
        <v>0</v>
      </c>
      <c r="AC147" s="7">
        <f t="shared" ca="1" si="340"/>
        <v>0</v>
      </c>
      <c r="AD147" s="7">
        <f t="shared" ca="1" si="341"/>
        <v>0</v>
      </c>
      <c r="AE147" s="7">
        <f t="shared" si="342"/>
        <v>0</v>
      </c>
      <c r="AF147" s="7">
        <f t="shared" si="343"/>
        <v>0</v>
      </c>
      <c r="AG147" s="68">
        <f t="shared" ca="1" si="352"/>
        <v>0</v>
      </c>
      <c r="AH147" s="68">
        <f t="shared" ca="1" si="345"/>
        <v>0</v>
      </c>
      <c r="AJ147" s="124"/>
      <c r="AL147" s="51">
        <f t="shared" si="288"/>
        <v>0</v>
      </c>
      <c r="AM147" s="69">
        <f t="shared" ca="1" si="289"/>
        <v>0</v>
      </c>
      <c r="AN147" s="70">
        <f t="shared" ca="1" si="290"/>
        <v>0</v>
      </c>
      <c r="AO147" s="70">
        <f t="shared" ca="1" si="291"/>
        <v>0</v>
      </c>
    </row>
    <row r="148" spans="2:41" x14ac:dyDescent="0.35">
      <c r="B148" t="str">
        <f>CONCATENATE("CALCULO_EDIF!","C",C148,":","E",D148)</f>
        <v>CALCULO_EDIF!C8075:E8099</v>
      </c>
      <c r="C148">
        <f t="shared" si="353"/>
        <v>8075</v>
      </c>
      <c r="D148">
        <f t="shared" si="354"/>
        <v>8099</v>
      </c>
      <c r="E148" s="38">
        <v>324</v>
      </c>
      <c r="F148" t="str">
        <f t="shared" si="355"/>
        <v>CALCULO_EDIF!C8075:C8099</v>
      </c>
      <c r="H148" s="3"/>
      <c r="I148" s="2" t="s">
        <v>27</v>
      </c>
      <c r="J148" s="96" t="s">
        <v>389</v>
      </c>
      <c r="K148" s="2"/>
      <c r="L148" s="75"/>
      <c r="M148" s="4"/>
      <c r="N148" s="75">
        <v>0</v>
      </c>
      <c r="O148" s="93">
        <v>1000</v>
      </c>
      <c r="P148" s="52">
        <f t="shared" si="356"/>
        <v>0</v>
      </c>
      <c r="Q148" s="86" t="s">
        <v>252</v>
      </c>
      <c r="R148" s="33">
        <f t="shared" ca="1" si="357"/>
        <v>0</v>
      </c>
      <c r="S148" s="83">
        <v>0.4</v>
      </c>
      <c r="T148" s="33">
        <f t="shared" ca="1" si="334"/>
        <v>0</v>
      </c>
      <c r="U148" s="83">
        <v>0.4</v>
      </c>
      <c r="V148" s="61" t="str">
        <f>IF(S148+U148&gt;100%,"Error, suma &gt; 100%"," ")</f>
        <v xml:space="preserve"> </v>
      </c>
      <c r="W148" s="88" t="s">
        <v>271</v>
      </c>
      <c r="X148" s="61"/>
      <c r="Z148" s="92">
        <v>1</v>
      </c>
      <c r="AB148" s="7">
        <f t="shared" ca="1" si="339"/>
        <v>0</v>
      </c>
      <c r="AC148" s="7">
        <f t="shared" ca="1" si="340"/>
        <v>0</v>
      </c>
      <c r="AD148" s="7">
        <f t="shared" ca="1" si="341"/>
        <v>0</v>
      </c>
      <c r="AE148" s="7">
        <f t="shared" si="342"/>
        <v>0</v>
      </c>
      <c r="AF148" s="7">
        <f t="shared" si="343"/>
        <v>0</v>
      </c>
      <c r="AG148" s="68">
        <f t="shared" ca="1" si="352"/>
        <v>0</v>
      </c>
      <c r="AH148" s="68">
        <f t="shared" ca="1" si="345"/>
        <v>0</v>
      </c>
      <c r="AJ148" s="124"/>
      <c r="AL148" s="51">
        <f t="shared" si="288"/>
        <v>0</v>
      </c>
      <c r="AM148" s="69">
        <f t="shared" ca="1" si="289"/>
        <v>0</v>
      </c>
      <c r="AN148" s="70">
        <f t="shared" ca="1" si="290"/>
        <v>0</v>
      </c>
      <c r="AO148" s="70">
        <f t="shared" ca="1" si="291"/>
        <v>0</v>
      </c>
    </row>
    <row r="149" spans="2:41" ht="18.5" x14ac:dyDescent="0.45">
      <c r="AB149" s="8">
        <f ca="1">SUM(AB29:AB148)</f>
        <v>0</v>
      </c>
      <c r="AC149" s="8">
        <f t="shared" ref="AC149:AH149" ca="1" si="358">SUM(AC29:AC148)</f>
        <v>0</v>
      </c>
      <c r="AD149" s="8">
        <f t="shared" ca="1" si="358"/>
        <v>0</v>
      </c>
      <c r="AE149" s="8">
        <f t="shared" si="358"/>
        <v>0</v>
      </c>
      <c r="AF149" s="8">
        <f t="shared" si="358"/>
        <v>0</v>
      </c>
      <c r="AG149" s="8">
        <f t="shared" ca="1" si="358"/>
        <v>0</v>
      </c>
      <c r="AH149" s="8">
        <f t="shared" ca="1" si="358"/>
        <v>0</v>
      </c>
      <c r="AJ149" s="18">
        <f ca="1">IF(AH149=0,0%,AG149/AH149)</f>
        <v>0</v>
      </c>
    </row>
    <row r="151" spans="2:41" x14ac:dyDescent="0.35">
      <c r="AG151" s="51"/>
      <c r="AH151" s="51"/>
    </row>
  </sheetData>
  <sheetProtection algorithmName="SHA-512" hashValue="dAKvAs7/HxcgvyHocOI1Yy7hay1zLuS1oPZqshoqELXPTjQAvlwivIl2lcvzLpblTrk3YMziJ+PjtUic/Oy6Ww==" saltValue="5b4B0NFMNyJDkX6PM3aNqw==" spinCount="100000" sheet="1" objects="1" scenarios="1"/>
  <mergeCells count="23">
    <mergeCell ref="R2:S2"/>
    <mergeCell ref="AJ7:AJ11"/>
    <mergeCell ref="AJ13:AJ15"/>
    <mergeCell ref="AJ17:AJ22"/>
    <mergeCell ref="R28:S28"/>
    <mergeCell ref="T2:U2"/>
    <mergeCell ref="T28:U28"/>
    <mergeCell ref="AJ3:AJ5"/>
    <mergeCell ref="AJ24:AJ25"/>
    <mergeCell ref="AJ120:AJ121"/>
    <mergeCell ref="AJ144:AJ148"/>
    <mergeCell ref="AJ76:AJ88"/>
    <mergeCell ref="AJ123:AJ129"/>
    <mergeCell ref="AJ131:AJ142"/>
    <mergeCell ref="AJ29:AJ32"/>
    <mergeCell ref="AJ38:AJ46"/>
    <mergeCell ref="AJ48:AJ64"/>
    <mergeCell ref="AJ114:AJ118"/>
    <mergeCell ref="AJ95:AJ112"/>
    <mergeCell ref="AJ90:AJ93"/>
    <mergeCell ref="AJ34:AJ36"/>
    <mergeCell ref="AJ66:AJ69"/>
    <mergeCell ref="AJ71:AJ74"/>
  </mergeCells>
  <conditionalFormatting sqref="R114:R118 R120:R148 R3:R5 R7:R25 R38:R46 R29:R32 R48:R64 R76:R88 R95:R112">
    <cfRule type="cellIs" dxfId="1719" priority="4397" operator="equal">
      <formula>"H3=""Otro"""</formula>
    </cfRule>
    <cfRule type="cellIs" dxfId="1718" priority="4398" operator="equal">
      <formula>"""Otro"""</formula>
    </cfRule>
    <cfRule type="cellIs" dxfId="1717" priority="4399" operator="equal">
      <formula>"""Otro"""</formula>
    </cfRule>
  </conditionalFormatting>
  <conditionalFormatting sqref="R120:R148 R3:R5 R10:R25 R64 R87:R88 R112">
    <cfRule type="expression" dxfId="1716" priority="4396">
      <formula>Q3="Otro"</formula>
    </cfRule>
  </conditionalFormatting>
  <conditionalFormatting sqref="R120:R148 R3:R5 R10:R25 R64 R87:R88 R112">
    <cfRule type="expression" dxfId="1715" priority="4395">
      <formula>Q3="Otro"</formula>
    </cfRule>
  </conditionalFormatting>
  <conditionalFormatting sqref="T122 T130 T143">
    <cfRule type="expression" dxfId="1714" priority="4390">
      <formula>R122="Otro"</formula>
    </cfRule>
  </conditionalFormatting>
  <conditionalFormatting sqref="R7">
    <cfRule type="expression" dxfId="1713" priority="4387">
      <formula>Q7="Otro"</formula>
    </cfRule>
  </conditionalFormatting>
  <conditionalFormatting sqref="R7">
    <cfRule type="expression" dxfId="1712" priority="4386">
      <formula>Q7="Otro"</formula>
    </cfRule>
  </conditionalFormatting>
  <conditionalFormatting sqref="R7">
    <cfRule type="expression" dxfId="1711" priority="4385">
      <formula>Q7="Otro"</formula>
    </cfRule>
  </conditionalFormatting>
  <conditionalFormatting sqref="R7">
    <cfRule type="expression" dxfId="1710" priority="4384">
      <formula>Q7="Otro"</formula>
    </cfRule>
  </conditionalFormatting>
  <conditionalFormatting sqref="R7">
    <cfRule type="expression" dxfId="1709" priority="4383">
      <formula>Q7="Otro"</formula>
    </cfRule>
  </conditionalFormatting>
  <conditionalFormatting sqref="R7">
    <cfRule type="expression" dxfId="1708" priority="4382">
      <formula>Q7="Otro"</formula>
    </cfRule>
  </conditionalFormatting>
  <conditionalFormatting sqref="R8:R9">
    <cfRule type="expression" dxfId="1707" priority="4381">
      <formula>Q8="Otro"</formula>
    </cfRule>
  </conditionalFormatting>
  <conditionalFormatting sqref="R8:R9">
    <cfRule type="expression" dxfId="1706" priority="4380">
      <formula>Q8="Otro"</formula>
    </cfRule>
  </conditionalFormatting>
  <conditionalFormatting sqref="R8:R9">
    <cfRule type="expression" dxfId="1705" priority="4379">
      <formula>Q8="Otro"</formula>
    </cfRule>
  </conditionalFormatting>
  <conditionalFormatting sqref="R8:R9">
    <cfRule type="expression" dxfId="1704" priority="4378">
      <formula>Q8="Otro"</formula>
    </cfRule>
  </conditionalFormatting>
  <conditionalFormatting sqref="R8:R9">
    <cfRule type="expression" dxfId="1703" priority="4377">
      <formula>Q8="Otro"</formula>
    </cfRule>
  </conditionalFormatting>
  <conditionalFormatting sqref="R8:R9">
    <cfRule type="expression" dxfId="1702" priority="4376">
      <formula>Q8="Otro"</formula>
    </cfRule>
  </conditionalFormatting>
  <conditionalFormatting sqref="R7">
    <cfRule type="expression" dxfId="1701" priority="4369">
      <formula>Q7="Otro"</formula>
    </cfRule>
  </conditionalFormatting>
  <conditionalFormatting sqref="R7">
    <cfRule type="expression" dxfId="1700" priority="4368">
      <formula>Q7="Otro"</formula>
    </cfRule>
  </conditionalFormatting>
  <conditionalFormatting sqref="R7">
    <cfRule type="expression" dxfId="1699" priority="4367">
      <formula>Q7="Otro"</formula>
    </cfRule>
  </conditionalFormatting>
  <conditionalFormatting sqref="R7">
    <cfRule type="expression" dxfId="1698" priority="4366">
      <formula>Q7="Otro"</formula>
    </cfRule>
  </conditionalFormatting>
  <conditionalFormatting sqref="R7">
    <cfRule type="expression" dxfId="1697" priority="4365">
      <formula>Q7="Otro"</formula>
    </cfRule>
  </conditionalFormatting>
  <conditionalFormatting sqref="R7">
    <cfRule type="expression" dxfId="1696" priority="4364">
      <formula>Q7="Otro"</formula>
    </cfRule>
  </conditionalFormatting>
  <conditionalFormatting sqref="R29">
    <cfRule type="expression" dxfId="1695" priority="4359">
      <formula>Q29="Otro"</formula>
    </cfRule>
  </conditionalFormatting>
  <conditionalFormatting sqref="R29">
    <cfRule type="expression" dxfId="1694" priority="4358">
      <formula>Q29="Otro"</formula>
    </cfRule>
  </conditionalFormatting>
  <conditionalFormatting sqref="R29">
    <cfRule type="expression" dxfId="1693" priority="4357">
      <formula>Q29="Otro"</formula>
    </cfRule>
  </conditionalFormatting>
  <conditionalFormatting sqref="R29">
    <cfRule type="expression" dxfId="1692" priority="4356">
      <formula>Q29="Otro"</formula>
    </cfRule>
  </conditionalFormatting>
  <conditionalFormatting sqref="R29">
    <cfRule type="expression" dxfId="1691" priority="4355">
      <formula>Q29="Otro"</formula>
    </cfRule>
  </conditionalFormatting>
  <conditionalFormatting sqref="R29">
    <cfRule type="expression" dxfId="1690" priority="4354">
      <formula>Q29="Otro"</formula>
    </cfRule>
  </conditionalFormatting>
  <conditionalFormatting sqref="R13">
    <cfRule type="expression" dxfId="1689" priority="4351">
      <formula>Q13="Otro"</formula>
    </cfRule>
  </conditionalFormatting>
  <conditionalFormatting sqref="R13">
    <cfRule type="expression" dxfId="1688" priority="4350">
      <formula>Q13="Otro"</formula>
    </cfRule>
  </conditionalFormatting>
  <conditionalFormatting sqref="R13">
    <cfRule type="expression" dxfId="1687" priority="4349">
      <formula>Q13="Otro"</formula>
    </cfRule>
  </conditionalFormatting>
  <conditionalFormatting sqref="R13">
    <cfRule type="expression" dxfId="1686" priority="4348">
      <formula>Q13="Otro"</formula>
    </cfRule>
  </conditionalFormatting>
  <conditionalFormatting sqref="R13">
    <cfRule type="expression" dxfId="1685" priority="4347">
      <formula>Q13="Otro"</formula>
    </cfRule>
  </conditionalFormatting>
  <conditionalFormatting sqref="R13">
    <cfRule type="expression" dxfId="1684" priority="4346">
      <formula>Q13="Otro"</formula>
    </cfRule>
  </conditionalFormatting>
  <conditionalFormatting sqref="R13">
    <cfRule type="expression" dxfId="1683" priority="4339">
      <formula>Q13="Otro"</formula>
    </cfRule>
  </conditionalFormatting>
  <conditionalFormatting sqref="R13">
    <cfRule type="expression" dxfId="1682" priority="4338">
      <formula>Q13="Otro"</formula>
    </cfRule>
  </conditionalFormatting>
  <conditionalFormatting sqref="R13">
    <cfRule type="expression" dxfId="1681" priority="4337">
      <formula>Q13="Otro"</formula>
    </cfRule>
  </conditionalFormatting>
  <conditionalFormatting sqref="R13">
    <cfRule type="expression" dxfId="1680" priority="4336">
      <formula>Q13="Otro"</formula>
    </cfRule>
  </conditionalFormatting>
  <conditionalFormatting sqref="R13">
    <cfRule type="expression" dxfId="1679" priority="4335">
      <formula>Q13="Otro"</formula>
    </cfRule>
  </conditionalFormatting>
  <conditionalFormatting sqref="R13">
    <cfRule type="expression" dxfId="1678" priority="4334">
      <formula>Q13="Otro"</formula>
    </cfRule>
  </conditionalFormatting>
  <conditionalFormatting sqref="R17">
    <cfRule type="expression" dxfId="1677" priority="4332">
      <formula>Q17="Otro"</formula>
    </cfRule>
  </conditionalFormatting>
  <conditionalFormatting sqref="R17">
    <cfRule type="expression" dxfId="1676" priority="4331">
      <formula>Q17="Otro"</formula>
    </cfRule>
  </conditionalFormatting>
  <conditionalFormatting sqref="R17">
    <cfRule type="expression" dxfId="1675" priority="4330">
      <formula>Q17="Otro"</formula>
    </cfRule>
  </conditionalFormatting>
  <conditionalFormatting sqref="R17">
    <cfRule type="expression" dxfId="1674" priority="4329">
      <formula>Q17="Otro"</formula>
    </cfRule>
  </conditionalFormatting>
  <conditionalFormatting sqref="R17">
    <cfRule type="expression" dxfId="1673" priority="4328">
      <formula>Q17="Otro"</formula>
    </cfRule>
  </conditionalFormatting>
  <conditionalFormatting sqref="R17">
    <cfRule type="expression" dxfId="1672" priority="4327">
      <formula>Q17="Otro"</formula>
    </cfRule>
  </conditionalFormatting>
  <conditionalFormatting sqref="R18">
    <cfRule type="expression" dxfId="1671" priority="4326">
      <formula>Q18="Otro"</formula>
    </cfRule>
  </conditionalFormatting>
  <conditionalFormatting sqref="R18">
    <cfRule type="expression" dxfId="1670" priority="4325">
      <formula>Q18="Otro"</formula>
    </cfRule>
  </conditionalFormatting>
  <conditionalFormatting sqref="R18">
    <cfRule type="expression" dxfId="1669" priority="4324">
      <formula>Q18="Otro"</formula>
    </cfRule>
  </conditionalFormatting>
  <conditionalFormatting sqref="R18">
    <cfRule type="expression" dxfId="1668" priority="4323">
      <formula>Q18="Otro"</formula>
    </cfRule>
  </conditionalFormatting>
  <conditionalFormatting sqref="R18">
    <cfRule type="expression" dxfId="1667" priority="4322">
      <formula>Q18="Otro"</formula>
    </cfRule>
  </conditionalFormatting>
  <conditionalFormatting sqref="R18">
    <cfRule type="expression" dxfId="1666" priority="4321">
      <formula>Q18="Otro"</formula>
    </cfRule>
  </conditionalFormatting>
  <conditionalFormatting sqref="R17">
    <cfRule type="expression" dxfId="1665" priority="4320">
      <formula>Q17="Otro"</formula>
    </cfRule>
  </conditionalFormatting>
  <conditionalFormatting sqref="R17">
    <cfRule type="expression" dxfId="1664" priority="4319">
      <formula>Q17="Otro"</formula>
    </cfRule>
  </conditionalFormatting>
  <conditionalFormatting sqref="R17">
    <cfRule type="expression" dxfId="1663" priority="4318">
      <formula>Q17="Otro"</formula>
    </cfRule>
  </conditionalFormatting>
  <conditionalFormatting sqref="R17">
    <cfRule type="expression" dxfId="1662" priority="4317">
      <formula>Q17="Otro"</formula>
    </cfRule>
  </conditionalFormatting>
  <conditionalFormatting sqref="R17">
    <cfRule type="expression" dxfId="1661" priority="4316">
      <formula>Q17="Otro"</formula>
    </cfRule>
  </conditionalFormatting>
  <conditionalFormatting sqref="R17">
    <cfRule type="expression" dxfId="1660" priority="4315">
      <formula>Q17="Otro"</formula>
    </cfRule>
  </conditionalFormatting>
  <conditionalFormatting sqref="R24:R25">
    <cfRule type="expression" dxfId="1659" priority="4313">
      <formula>Q24="Otro"</formula>
    </cfRule>
  </conditionalFormatting>
  <conditionalFormatting sqref="R24:R25">
    <cfRule type="expression" dxfId="1658" priority="4312">
      <formula>Q24="Otro"</formula>
    </cfRule>
  </conditionalFormatting>
  <conditionalFormatting sqref="R24:R25">
    <cfRule type="expression" dxfId="1657" priority="4311">
      <formula>Q24="Otro"</formula>
    </cfRule>
  </conditionalFormatting>
  <conditionalFormatting sqref="R24:R25">
    <cfRule type="expression" dxfId="1656" priority="4310">
      <formula>Q24="Otro"</formula>
    </cfRule>
  </conditionalFormatting>
  <conditionalFormatting sqref="R24:R25">
    <cfRule type="expression" dxfId="1655" priority="4309">
      <formula>Q24="Otro"</formula>
    </cfRule>
  </conditionalFormatting>
  <conditionalFormatting sqref="R24:R25">
    <cfRule type="expression" dxfId="1654" priority="4308">
      <formula>Q24="Otro"</formula>
    </cfRule>
  </conditionalFormatting>
  <conditionalFormatting sqref="R24:R25">
    <cfRule type="expression" dxfId="1653" priority="4301">
      <formula>Q24="Otro"</formula>
    </cfRule>
  </conditionalFormatting>
  <conditionalFormatting sqref="R24:R25">
    <cfRule type="expression" dxfId="1652" priority="4300">
      <formula>Q24="Otro"</formula>
    </cfRule>
  </conditionalFormatting>
  <conditionalFormatting sqref="R24:R25">
    <cfRule type="expression" dxfId="1651" priority="4299">
      <formula>Q24="Otro"</formula>
    </cfRule>
  </conditionalFormatting>
  <conditionalFormatting sqref="R24:R25">
    <cfRule type="expression" dxfId="1650" priority="4298">
      <formula>Q24="Otro"</formula>
    </cfRule>
  </conditionalFormatting>
  <conditionalFormatting sqref="R24:R25">
    <cfRule type="expression" dxfId="1649" priority="4297">
      <formula>Q24="Otro"</formula>
    </cfRule>
  </conditionalFormatting>
  <conditionalFormatting sqref="R24:R25">
    <cfRule type="expression" dxfId="1648" priority="4296">
      <formula>Q24="Otro"</formula>
    </cfRule>
  </conditionalFormatting>
  <conditionalFormatting sqref="R7">
    <cfRule type="expression" dxfId="1647" priority="4286">
      <formula>Q7="Otro"</formula>
    </cfRule>
  </conditionalFormatting>
  <conditionalFormatting sqref="R7">
    <cfRule type="expression" dxfId="1646" priority="4285">
      <formula>Q7="Otro"</formula>
    </cfRule>
  </conditionalFormatting>
  <conditionalFormatting sqref="R8:R9">
    <cfRule type="expression" dxfId="1645" priority="4283">
      <formula>Q8="Otro"</formula>
    </cfRule>
  </conditionalFormatting>
  <conditionalFormatting sqref="R8:R9">
    <cfRule type="expression" dxfId="1644" priority="4282">
      <formula>Q8="Otro"</formula>
    </cfRule>
  </conditionalFormatting>
  <conditionalFormatting sqref="R29">
    <cfRule type="expression" dxfId="1643" priority="4269">
      <formula>Q29="Otro"</formula>
    </cfRule>
  </conditionalFormatting>
  <conditionalFormatting sqref="R29">
    <cfRule type="expression" dxfId="1642" priority="4268">
      <formula>Q29="Otro"</formula>
    </cfRule>
  </conditionalFormatting>
  <conditionalFormatting sqref="R29">
    <cfRule type="expression" dxfId="1641" priority="4266">
      <formula>Q29="Otro"</formula>
    </cfRule>
  </conditionalFormatting>
  <conditionalFormatting sqref="R29">
    <cfRule type="expression" dxfId="1640" priority="4265">
      <formula>Q29="Otro"</formula>
    </cfRule>
  </conditionalFormatting>
  <conditionalFormatting sqref="R29">
    <cfRule type="expression" dxfId="1639" priority="4264">
      <formula>Q29="Otro"</formula>
    </cfRule>
  </conditionalFormatting>
  <conditionalFormatting sqref="R29">
    <cfRule type="expression" dxfId="1638" priority="4263">
      <formula>Q29="Otro"</formula>
    </cfRule>
  </conditionalFormatting>
  <conditionalFormatting sqref="R29">
    <cfRule type="expression" dxfId="1637" priority="4262">
      <formula>Q29="Otro"</formula>
    </cfRule>
  </conditionalFormatting>
  <conditionalFormatting sqref="R29">
    <cfRule type="expression" dxfId="1636" priority="4261">
      <formula>Q29="Otro"</formula>
    </cfRule>
  </conditionalFormatting>
  <conditionalFormatting sqref="R29">
    <cfRule type="expression" dxfId="1635" priority="4260">
      <formula>Q29="Otro"</formula>
    </cfRule>
  </conditionalFormatting>
  <conditionalFormatting sqref="R29">
    <cfRule type="expression" dxfId="1634" priority="4259">
      <formula>Q29="Otro"</formula>
    </cfRule>
  </conditionalFormatting>
  <conditionalFormatting sqref="R29">
    <cfRule type="expression" dxfId="1633" priority="4258">
      <formula>Q29="Otro"</formula>
    </cfRule>
  </conditionalFormatting>
  <conditionalFormatting sqref="R29">
    <cfRule type="expression" dxfId="1632" priority="4257">
      <formula>Q29="Otro"</formula>
    </cfRule>
  </conditionalFormatting>
  <conditionalFormatting sqref="R29">
    <cfRule type="expression" dxfId="1631" priority="4256">
      <formula>Q29="Otro"</formula>
    </cfRule>
  </conditionalFormatting>
  <conditionalFormatting sqref="R29">
    <cfRule type="expression" dxfId="1630" priority="4255">
      <formula>Q29="Otro"</formula>
    </cfRule>
  </conditionalFormatting>
  <conditionalFormatting sqref="R29">
    <cfRule type="expression" dxfId="1629" priority="4254">
      <formula>Q29="Otro"</formula>
    </cfRule>
  </conditionalFormatting>
  <conditionalFormatting sqref="R29">
    <cfRule type="expression" dxfId="1628" priority="4253">
      <formula>Q29="Otro"</formula>
    </cfRule>
  </conditionalFormatting>
  <conditionalFormatting sqref="R30:R31">
    <cfRule type="expression" dxfId="1627" priority="4247">
      <formula>Q30="Otro"</formula>
    </cfRule>
  </conditionalFormatting>
  <conditionalFormatting sqref="R30:R31">
    <cfRule type="expression" dxfId="1626" priority="4246">
      <formula>Q30="Otro"</formula>
    </cfRule>
  </conditionalFormatting>
  <conditionalFormatting sqref="R30:R31">
    <cfRule type="expression" dxfId="1625" priority="4245">
      <formula>Q30="Otro"</formula>
    </cfRule>
  </conditionalFormatting>
  <conditionalFormatting sqref="R30:R31">
    <cfRule type="expression" dxfId="1624" priority="4244">
      <formula>Q30="Otro"</formula>
    </cfRule>
  </conditionalFormatting>
  <conditionalFormatting sqref="R30:R31">
    <cfRule type="expression" dxfId="1623" priority="4243">
      <formula>Q30="Otro"</formula>
    </cfRule>
  </conditionalFormatting>
  <conditionalFormatting sqref="R30:R31">
    <cfRule type="expression" dxfId="1622" priority="4242">
      <formula>Q30="Otro"</formula>
    </cfRule>
  </conditionalFormatting>
  <conditionalFormatting sqref="R30:R31">
    <cfRule type="expression" dxfId="1621" priority="4241">
      <formula>Q30="Otro"</formula>
    </cfRule>
  </conditionalFormatting>
  <conditionalFormatting sqref="R30:R31">
    <cfRule type="expression" dxfId="1620" priority="4240">
      <formula>Q30="Otro"</formula>
    </cfRule>
  </conditionalFormatting>
  <conditionalFormatting sqref="R30:R31">
    <cfRule type="expression" dxfId="1619" priority="4239">
      <formula>Q30="Otro"</formula>
    </cfRule>
  </conditionalFormatting>
  <conditionalFormatting sqref="R30:R31">
    <cfRule type="expression" dxfId="1618" priority="4238">
      <formula>Q30="Otro"</formula>
    </cfRule>
  </conditionalFormatting>
  <conditionalFormatting sqref="R30:R31">
    <cfRule type="expression" dxfId="1617" priority="4237">
      <formula>Q30="Otro"</formula>
    </cfRule>
  </conditionalFormatting>
  <conditionalFormatting sqref="R30:R31">
    <cfRule type="expression" dxfId="1616" priority="4236">
      <formula>Q30="Otro"</formula>
    </cfRule>
  </conditionalFormatting>
  <conditionalFormatting sqref="R30:R31">
    <cfRule type="expression" dxfId="1615" priority="4235">
      <formula>Q30="Otro"</formula>
    </cfRule>
  </conditionalFormatting>
  <conditionalFormatting sqref="R30:R31">
    <cfRule type="expression" dxfId="1614" priority="4234">
      <formula>Q30="Otro"</formula>
    </cfRule>
  </conditionalFormatting>
  <conditionalFormatting sqref="R32 R46">
    <cfRule type="expression" dxfId="1613" priority="4228">
      <formula>Q32="Otro"</formula>
    </cfRule>
  </conditionalFormatting>
  <conditionalFormatting sqref="R32 R46">
    <cfRule type="expression" dxfId="1612" priority="4227">
      <formula>Q32="Otro"</formula>
    </cfRule>
  </conditionalFormatting>
  <conditionalFormatting sqref="R32 R46">
    <cfRule type="expression" dxfId="1611" priority="4226">
      <formula>Q32="Otro"</formula>
    </cfRule>
  </conditionalFormatting>
  <conditionalFormatting sqref="R32 R46">
    <cfRule type="expression" dxfId="1610" priority="4225">
      <formula>Q32="Otro"</formula>
    </cfRule>
  </conditionalFormatting>
  <conditionalFormatting sqref="R32 R46">
    <cfRule type="expression" dxfId="1609" priority="4224">
      <formula>Q32="Otro"</formula>
    </cfRule>
  </conditionalFormatting>
  <conditionalFormatting sqref="R32 R46">
    <cfRule type="expression" dxfId="1608" priority="4223">
      <formula>Q32="Otro"</formula>
    </cfRule>
  </conditionalFormatting>
  <conditionalFormatting sqref="R32 R46">
    <cfRule type="expression" dxfId="1607" priority="4222">
      <formula>Q32="Otro"</formula>
    </cfRule>
  </conditionalFormatting>
  <conditionalFormatting sqref="R32 R46">
    <cfRule type="expression" dxfId="1606" priority="4221">
      <formula>Q32="Otro"</formula>
    </cfRule>
  </conditionalFormatting>
  <conditionalFormatting sqref="R32 R46">
    <cfRule type="expression" dxfId="1605" priority="4220">
      <formula>Q32="Otro"</formula>
    </cfRule>
  </conditionalFormatting>
  <conditionalFormatting sqref="R32 R46">
    <cfRule type="expression" dxfId="1604" priority="4219">
      <formula>Q32="Otro"</formula>
    </cfRule>
  </conditionalFormatting>
  <conditionalFormatting sqref="R32 R46">
    <cfRule type="expression" dxfId="1603" priority="4218">
      <formula>Q32="Otro"</formula>
    </cfRule>
  </conditionalFormatting>
  <conditionalFormatting sqref="R32 R46">
    <cfRule type="expression" dxfId="1602" priority="4217">
      <formula>Q32="Otro"</formula>
    </cfRule>
  </conditionalFormatting>
  <conditionalFormatting sqref="R32 R46">
    <cfRule type="expression" dxfId="1601" priority="4216">
      <formula>Q32="Otro"</formula>
    </cfRule>
  </conditionalFormatting>
  <conditionalFormatting sqref="R32 R46">
    <cfRule type="expression" dxfId="1600" priority="4215">
      <formula>Q32="Otro"</formula>
    </cfRule>
  </conditionalFormatting>
  <conditionalFormatting sqref="R48">
    <cfRule type="expression" dxfId="1599" priority="4209">
      <formula>Q48="Otro"</formula>
    </cfRule>
  </conditionalFormatting>
  <conditionalFormatting sqref="R48">
    <cfRule type="expression" dxfId="1598" priority="4208">
      <formula>Q48="Otro"</formula>
    </cfRule>
  </conditionalFormatting>
  <conditionalFormatting sqref="R48">
    <cfRule type="expression" dxfId="1597" priority="4207">
      <formula>Q48="Otro"</formula>
    </cfRule>
  </conditionalFormatting>
  <conditionalFormatting sqref="R48">
    <cfRule type="expression" dxfId="1596" priority="4206">
      <formula>Q48="Otro"</formula>
    </cfRule>
  </conditionalFormatting>
  <conditionalFormatting sqref="R48">
    <cfRule type="expression" dxfId="1595" priority="4205">
      <formula>Q48="Otro"</formula>
    </cfRule>
  </conditionalFormatting>
  <conditionalFormatting sqref="R48">
    <cfRule type="expression" dxfId="1594" priority="4204">
      <formula>Q48="Otro"</formula>
    </cfRule>
  </conditionalFormatting>
  <conditionalFormatting sqref="R48">
    <cfRule type="expression" dxfId="1593" priority="4203">
      <formula>Q48="Otro"</formula>
    </cfRule>
  </conditionalFormatting>
  <conditionalFormatting sqref="R48">
    <cfRule type="expression" dxfId="1592" priority="4202">
      <formula>Q48="Otro"</formula>
    </cfRule>
  </conditionalFormatting>
  <conditionalFormatting sqref="R48">
    <cfRule type="expression" dxfId="1591" priority="4201">
      <formula>Q48="Otro"</formula>
    </cfRule>
  </conditionalFormatting>
  <conditionalFormatting sqref="R48">
    <cfRule type="expression" dxfId="1590" priority="4200">
      <formula>Q48="Otro"</formula>
    </cfRule>
  </conditionalFormatting>
  <conditionalFormatting sqref="R48">
    <cfRule type="expression" dxfId="1589" priority="4199">
      <formula>Q48="Otro"</formula>
    </cfRule>
  </conditionalFormatting>
  <conditionalFormatting sqref="R48">
    <cfRule type="expression" dxfId="1588" priority="4198">
      <formula>Q48="Otro"</formula>
    </cfRule>
  </conditionalFormatting>
  <conditionalFormatting sqref="R48">
    <cfRule type="expression" dxfId="1587" priority="4197">
      <formula>Q48="Otro"</formula>
    </cfRule>
  </conditionalFormatting>
  <conditionalFormatting sqref="R48">
    <cfRule type="expression" dxfId="1586" priority="4196">
      <formula>Q48="Otro"</formula>
    </cfRule>
  </conditionalFormatting>
  <conditionalFormatting sqref="R59">
    <cfRule type="expression" dxfId="1585" priority="4190">
      <formula>Q59="Otro"</formula>
    </cfRule>
  </conditionalFormatting>
  <conditionalFormatting sqref="R59">
    <cfRule type="expression" dxfId="1584" priority="4189">
      <formula>Q59="Otro"</formula>
    </cfRule>
  </conditionalFormatting>
  <conditionalFormatting sqref="R59">
    <cfRule type="expression" dxfId="1583" priority="4188">
      <formula>Q59="Otro"</formula>
    </cfRule>
  </conditionalFormatting>
  <conditionalFormatting sqref="R59">
    <cfRule type="expression" dxfId="1582" priority="4187">
      <formula>Q59="Otro"</formula>
    </cfRule>
  </conditionalFormatting>
  <conditionalFormatting sqref="R59">
    <cfRule type="expression" dxfId="1581" priority="4186">
      <formula>Q59="Otro"</formula>
    </cfRule>
  </conditionalFormatting>
  <conditionalFormatting sqref="R59">
    <cfRule type="expression" dxfId="1580" priority="4185">
      <formula>Q59="Otro"</formula>
    </cfRule>
  </conditionalFormatting>
  <conditionalFormatting sqref="R59">
    <cfRule type="expression" dxfId="1579" priority="4184">
      <formula>Q59="Otro"</formula>
    </cfRule>
  </conditionalFormatting>
  <conditionalFormatting sqref="R59">
    <cfRule type="expression" dxfId="1578" priority="4183">
      <formula>Q59="Otro"</formula>
    </cfRule>
  </conditionalFormatting>
  <conditionalFormatting sqref="R59">
    <cfRule type="expression" dxfId="1577" priority="4182">
      <formula>Q59="Otro"</formula>
    </cfRule>
  </conditionalFormatting>
  <conditionalFormatting sqref="R59">
    <cfRule type="expression" dxfId="1576" priority="4181">
      <formula>Q59="Otro"</formula>
    </cfRule>
  </conditionalFormatting>
  <conditionalFormatting sqref="R59">
    <cfRule type="expression" dxfId="1575" priority="4180">
      <formula>Q59="Otro"</formula>
    </cfRule>
  </conditionalFormatting>
  <conditionalFormatting sqref="R59">
    <cfRule type="expression" dxfId="1574" priority="4179">
      <formula>Q59="Otro"</formula>
    </cfRule>
  </conditionalFormatting>
  <conditionalFormatting sqref="R59">
    <cfRule type="expression" dxfId="1573" priority="4178">
      <formula>Q59="Otro"</formula>
    </cfRule>
  </conditionalFormatting>
  <conditionalFormatting sqref="R59">
    <cfRule type="expression" dxfId="1572" priority="4177">
      <formula>Q59="Otro"</formula>
    </cfRule>
  </conditionalFormatting>
  <conditionalFormatting sqref="R60:R62">
    <cfRule type="expression" dxfId="1571" priority="4171">
      <formula>Q60="Otro"</formula>
    </cfRule>
  </conditionalFormatting>
  <conditionalFormatting sqref="R60:R62">
    <cfRule type="expression" dxfId="1570" priority="4170">
      <formula>Q60="Otro"</formula>
    </cfRule>
  </conditionalFormatting>
  <conditionalFormatting sqref="R60:R62">
    <cfRule type="expression" dxfId="1569" priority="4169">
      <formula>Q60="Otro"</formula>
    </cfRule>
  </conditionalFormatting>
  <conditionalFormatting sqref="R60:R62">
    <cfRule type="expression" dxfId="1568" priority="4168">
      <formula>Q60="Otro"</formula>
    </cfRule>
  </conditionalFormatting>
  <conditionalFormatting sqref="R60:R62">
    <cfRule type="expression" dxfId="1567" priority="4167">
      <formula>Q60="Otro"</formula>
    </cfRule>
  </conditionalFormatting>
  <conditionalFormatting sqref="R60:R62">
    <cfRule type="expression" dxfId="1566" priority="4166">
      <formula>Q60="Otro"</formula>
    </cfRule>
  </conditionalFormatting>
  <conditionalFormatting sqref="R60:R62">
    <cfRule type="expression" dxfId="1565" priority="4165">
      <formula>Q60="Otro"</formula>
    </cfRule>
  </conditionalFormatting>
  <conditionalFormatting sqref="R60:R62">
    <cfRule type="expression" dxfId="1564" priority="4164">
      <formula>Q60="Otro"</formula>
    </cfRule>
  </conditionalFormatting>
  <conditionalFormatting sqref="R60:R62">
    <cfRule type="expression" dxfId="1563" priority="4163">
      <formula>Q60="Otro"</formula>
    </cfRule>
  </conditionalFormatting>
  <conditionalFormatting sqref="R60:R62">
    <cfRule type="expression" dxfId="1562" priority="4162">
      <formula>Q60="Otro"</formula>
    </cfRule>
  </conditionalFormatting>
  <conditionalFormatting sqref="R60:R62">
    <cfRule type="expression" dxfId="1561" priority="4161">
      <formula>Q60="Otro"</formula>
    </cfRule>
  </conditionalFormatting>
  <conditionalFormatting sqref="R60:R62">
    <cfRule type="expression" dxfId="1560" priority="4160">
      <formula>Q60="Otro"</formula>
    </cfRule>
  </conditionalFormatting>
  <conditionalFormatting sqref="R60:R62">
    <cfRule type="expression" dxfId="1559" priority="4159">
      <formula>Q60="Otro"</formula>
    </cfRule>
  </conditionalFormatting>
  <conditionalFormatting sqref="R60:R62">
    <cfRule type="expression" dxfId="1558" priority="4158">
      <formula>Q60="Otro"</formula>
    </cfRule>
  </conditionalFormatting>
  <conditionalFormatting sqref="R63">
    <cfRule type="expression" dxfId="1557" priority="4152">
      <formula>Q63="Otro"</formula>
    </cfRule>
  </conditionalFormatting>
  <conditionalFormatting sqref="R63">
    <cfRule type="expression" dxfId="1556" priority="4151">
      <formula>Q63="Otro"</formula>
    </cfRule>
  </conditionalFormatting>
  <conditionalFormatting sqref="R63">
    <cfRule type="expression" dxfId="1555" priority="4150">
      <formula>Q63="Otro"</formula>
    </cfRule>
  </conditionalFormatting>
  <conditionalFormatting sqref="R63">
    <cfRule type="expression" dxfId="1554" priority="4149">
      <formula>Q63="Otro"</formula>
    </cfRule>
  </conditionalFormatting>
  <conditionalFormatting sqref="R63">
    <cfRule type="expression" dxfId="1553" priority="4148">
      <formula>Q63="Otro"</formula>
    </cfRule>
  </conditionalFormatting>
  <conditionalFormatting sqref="R63">
    <cfRule type="expression" dxfId="1552" priority="4147">
      <formula>Q63="Otro"</formula>
    </cfRule>
  </conditionalFormatting>
  <conditionalFormatting sqref="R63">
    <cfRule type="expression" dxfId="1551" priority="4146">
      <formula>Q63="Otro"</formula>
    </cfRule>
  </conditionalFormatting>
  <conditionalFormatting sqref="R63">
    <cfRule type="expression" dxfId="1550" priority="4145">
      <formula>Q63="Otro"</formula>
    </cfRule>
  </conditionalFormatting>
  <conditionalFormatting sqref="R63">
    <cfRule type="expression" dxfId="1549" priority="4144">
      <formula>Q63="Otro"</formula>
    </cfRule>
  </conditionalFormatting>
  <conditionalFormatting sqref="R63">
    <cfRule type="expression" dxfId="1548" priority="4143">
      <formula>Q63="Otro"</formula>
    </cfRule>
  </conditionalFormatting>
  <conditionalFormatting sqref="R63">
    <cfRule type="expression" dxfId="1547" priority="4142">
      <formula>Q63="Otro"</formula>
    </cfRule>
  </conditionalFormatting>
  <conditionalFormatting sqref="R63">
    <cfRule type="expression" dxfId="1546" priority="4141">
      <formula>Q63="Otro"</formula>
    </cfRule>
  </conditionalFormatting>
  <conditionalFormatting sqref="R63">
    <cfRule type="expression" dxfId="1545" priority="4140">
      <formula>Q63="Otro"</formula>
    </cfRule>
  </conditionalFormatting>
  <conditionalFormatting sqref="R63">
    <cfRule type="expression" dxfId="1544" priority="4139">
      <formula>Q63="Otro"</formula>
    </cfRule>
  </conditionalFormatting>
  <conditionalFormatting sqref="R95">
    <cfRule type="expression" dxfId="1543" priority="4095">
      <formula>Q95="Otro"</formula>
    </cfRule>
  </conditionalFormatting>
  <conditionalFormatting sqref="R95">
    <cfRule type="expression" dxfId="1542" priority="4094">
      <formula>Q95="Otro"</formula>
    </cfRule>
  </conditionalFormatting>
  <conditionalFormatting sqref="R95">
    <cfRule type="expression" dxfId="1541" priority="4093">
      <formula>Q95="Otro"</formula>
    </cfRule>
  </conditionalFormatting>
  <conditionalFormatting sqref="R95">
    <cfRule type="expression" dxfId="1540" priority="4092">
      <formula>Q95="Otro"</formula>
    </cfRule>
  </conditionalFormatting>
  <conditionalFormatting sqref="R95">
    <cfRule type="expression" dxfId="1539" priority="4091">
      <formula>Q95="Otro"</formula>
    </cfRule>
  </conditionalFormatting>
  <conditionalFormatting sqref="R95">
    <cfRule type="expression" dxfId="1538" priority="4090">
      <formula>Q95="Otro"</formula>
    </cfRule>
  </conditionalFormatting>
  <conditionalFormatting sqref="R95">
    <cfRule type="expression" dxfId="1537" priority="4089">
      <formula>Q95="Otro"</formula>
    </cfRule>
  </conditionalFormatting>
  <conditionalFormatting sqref="R95">
    <cfRule type="expression" dxfId="1536" priority="4088">
      <formula>Q95="Otro"</formula>
    </cfRule>
  </conditionalFormatting>
  <conditionalFormatting sqref="R95">
    <cfRule type="expression" dxfId="1535" priority="4087">
      <formula>Q95="Otro"</formula>
    </cfRule>
  </conditionalFormatting>
  <conditionalFormatting sqref="R95">
    <cfRule type="expression" dxfId="1534" priority="4086">
      <formula>Q95="Otro"</formula>
    </cfRule>
  </conditionalFormatting>
  <conditionalFormatting sqref="R95">
    <cfRule type="expression" dxfId="1533" priority="4085">
      <formula>Q95="Otro"</formula>
    </cfRule>
  </conditionalFormatting>
  <conditionalFormatting sqref="R95">
    <cfRule type="expression" dxfId="1532" priority="4084">
      <formula>Q95="Otro"</formula>
    </cfRule>
  </conditionalFormatting>
  <conditionalFormatting sqref="R95">
    <cfRule type="expression" dxfId="1531" priority="4083">
      <formula>Q95="Otro"</formula>
    </cfRule>
  </conditionalFormatting>
  <conditionalFormatting sqref="R95">
    <cfRule type="expression" dxfId="1530" priority="4082">
      <formula>Q95="Otro"</formula>
    </cfRule>
  </conditionalFormatting>
  <conditionalFormatting sqref="R96">
    <cfRule type="expression" dxfId="1529" priority="4076">
      <formula>Q96="Otro"</formula>
    </cfRule>
  </conditionalFormatting>
  <conditionalFormatting sqref="R96">
    <cfRule type="expression" dxfId="1528" priority="4075">
      <formula>Q96="Otro"</formula>
    </cfRule>
  </conditionalFormatting>
  <conditionalFormatting sqref="R96">
    <cfRule type="expression" dxfId="1527" priority="4074">
      <formula>Q96="Otro"</formula>
    </cfRule>
  </conditionalFormatting>
  <conditionalFormatting sqref="R96">
    <cfRule type="expression" dxfId="1526" priority="4073">
      <formula>Q96="Otro"</formula>
    </cfRule>
  </conditionalFormatting>
  <conditionalFormatting sqref="R96">
    <cfRule type="expression" dxfId="1525" priority="4072">
      <formula>Q96="Otro"</formula>
    </cfRule>
  </conditionalFormatting>
  <conditionalFormatting sqref="R96">
    <cfRule type="expression" dxfId="1524" priority="4071">
      <formula>Q96="Otro"</formula>
    </cfRule>
  </conditionalFormatting>
  <conditionalFormatting sqref="R96">
    <cfRule type="expression" dxfId="1523" priority="4070">
      <formula>Q96="Otro"</formula>
    </cfRule>
  </conditionalFormatting>
  <conditionalFormatting sqref="R96">
    <cfRule type="expression" dxfId="1522" priority="4069">
      <formula>Q96="Otro"</formula>
    </cfRule>
  </conditionalFormatting>
  <conditionalFormatting sqref="R96">
    <cfRule type="expression" dxfId="1521" priority="4068">
      <formula>Q96="Otro"</formula>
    </cfRule>
  </conditionalFormatting>
  <conditionalFormatting sqref="R96">
    <cfRule type="expression" dxfId="1520" priority="4067">
      <formula>Q96="Otro"</formula>
    </cfRule>
  </conditionalFormatting>
  <conditionalFormatting sqref="R96">
    <cfRule type="expression" dxfId="1519" priority="4066">
      <formula>Q96="Otro"</formula>
    </cfRule>
  </conditionalFormatting>
  <conditionalFormatting sqref="R96">
    <cfRule type="expression" dxfId="1518" priority="4065">
      <formula>Q96="Otro"</formula>
    </cfRule>
  </conditionalFormatting>
  <conditionalFormatting sqref="R96">
    <cfRule type="expression" dxfId="1517" priority="4064">
      <formula>Q96="Otro"</formula>
    </cfRule>
  </conditionalFormatting>
  <conditionalFormatting sqref="R96">
    <cfRule type="expression" dxfId="1516" priority="4063">
      <formula>Q96="Otro"</formula>
    </cfRule>
  </conditionalFormatting>
  <conditionalFormatting sqref="R97">
    <cfRule type="expression" dxfId="1515" priority="4057">
      <formula>Q97="Otro"</formula>
    </cfRule>
  </conditionalFormatting>
  <conditionalFormatting sqref="R97">
    <cfRule type="expression" dxfId="1514" priority="4056">
      <formula>Q97="Otro"</formula>
    </cfRule>
  </conditionalFormatting>
  <conditionalFormatting sqref="R97">
    <cfRule type="expression" dxfId="1513" priority="4055">
      <formula>Q97="Otro"</formula>
    </cfRule>
  </conditionalFormatting>
  <conditionalFormatting sqref="R97">
    <cfRule type="expression" dxfId="1512" priority="4054">
      <formula>Q97="Otro"</formula>
    </cfRule>
  </conditionalFormatting>
  <conditionalFormatting sqref="R97">
    <cfRule type="expression" dxfId="1511" priority="4053">
      <formula>Q97="Otro"</formula>
    </cfRule>
  </conditionalFormatting>
  <conditionalFormatting sqref="R97">
    <cfRule type="expression" dxfId="1510" priority="4052">
      <formula>Q97="Otro"</formula>
    </cfRule>
  </conditionalFormatting>
  <conditionalFormatting sqref="R97">
    <cfRule type="expression" dxfId="1509" priority="4051">
      <formula>Q97="Otro"</formula>
    </cfRule>
  </conditionalFormatting>
  <conditionalFormatting sqref="R97">
    <cfRule type="expression" dxfId="1508" priority="4050">
      <formula>Q97="Otro"</formula>
    </cfRule>
  </conditionalFormatting>
  <conditionalFormatting sqref="R97">
    <cfRule type="expression" dxfId="1507" priority="4049">
      <formula>Q97="Otro"</formula>
    </cfRule>
  </conditionalFormatting>
  <conditionalFormatting sqref="R97">
    <cfRule type="expression" dxfId="1506" priority="4048">
      <formula>Q97="Otro"</formula>
    </cfRule>
  </conditionalFormatting>
  <conditionalFormatting sqref="R97">
    <cfRule type="expression" dxfId="1505" priority="4047">
      <formula>Q97="Otro"</formula>
    </cfRule>
  </conditionalFormatting>
  <conditionalFormatting sqref="R97">
    <cfRule type="expression" dxfId="1504" priority="4046">
      <formula>Q97="Otro"</formula>
    </cfRule>
  </conditionalFormatting>
  <conditionalFormatting sqref="R97">
    <cfRule type="expression" dxfId="1503" priority="4045">
      <formula>Q97="Otro"</formula>
    </cfRule>
  </conditionalFormatting>
  <conditionalFormatting sqref="R97">
    <cfRule type="expression" dxfId="1502" priority="4044">
      <formula>Q97="Otro"</formula>
    </cfRule>
  </conditionalFormatting>
  <conditionalFormatting sqref="R98">
    <cfRule type="expression" dxfId="1501" priority="4038">
      <formula>Q98="Otro"</formula>
    </cfRule>
  </conditionalFormatting>
  <conditionalFormatting sqref="R98">
    <cfRule type="expression" dxfId="1500" priority="4037">
      <formula>Q98="Otro"</formula>
    </cfRule>
  </conditionalFormatting>
  <conditionalFormatting sqref="R98">
    <cfRule type="expression" dxfId="1499" priority="4036">
      <formula>Q98="Otro"</formula>
    </cfRule>
  </conditionalFormatting>
  <conditionalFormatting sqref="R98">
    <cfRule type="expression" dxfId="1498" priority="4035">
      <formula>Q98="Otro"</formula>
    </cfRule>
  </conditionalFormatting>
  <conditionalFormatting sqref="R98">
    <cfRule type="expression" dxfId="1497" priority="4034">
      <formula>Q98="Otro"</formula>
    </cfRule>
  </conditionalFormatting>
  <conditionalFormatting sqref="R98">
    <cfRule type="expression" dxfId="1496" priority="4033">
      <formula>Q98="Otro"</formula>
    </cfRule>
  </conditionalFormatting>
  <conditionalFormatting sqref="R98">
    <cfRule type="expression" dxfId="1495" priority="4032">
      <formula>Q98="Otro"</formula>
    </cfRule>
  </conditionalFormatting>
  <conditionalFormatting sqref="R98">
    <cfRule type="expression" dxfId="1494" priority="4031">
      <formula>Q98="Otro"</formula>
    </cfRule>
  </conditionalFormatting>
  <conditionalFormatting sqref="R98">
    <cfRule type="expression" dxfId="1493" priority="4030">
      <formula>Q98="Otro"</formula>
    </cfRule>
  </conditionalFormatting>
  <conditionalFormatting sqref="R98">
    <cfRule type="expression" dxfId="1492" priority="4029">
      <formula>Q98="Otro"</formula>
    </cfRule>
  </conditionalFormatting>
  <conditionalFormatting sqref="R98">
    <cfRule type="expression" dxfId="1491" priority="4028">
      <formula>Q98="Otro"</formula>
    </cfRule>
  </conditionalFormatting>
  <conditionalFormatting sqref="R98">
    <cfRule type="expression" dxfId="1490" priority="4027">
      <formula>Q98="Otro"</formula>
    </cfRule>
  </conditionalFormatting>
  <conditionalFormatting sqref="R98">
    <cfRule type="expression" dxfId="1489" priority="4026">
      <formula>Q98="Otro"</formula>
    </cfRule>
  </conditionalFormatting>
  <conditionalFormatting sqref="R98">
    <cfRule type="expression" dxfId="1488" priority="4025">
      <formula>Q98="Otro"</formula>
    </cfRule>
  </conditionalFormatting>
  <conditionalFormatting sqref="R99">
    <cfRule type="expression" dxfId="1487" priority="4019">
      <formula>Q99="Otro"</formula>
    </cfRule>
  </conditionalFormatting>
  <conditionalFormatting sqref="R99">
    <cfRule type="expression" dxfId="1486" priority="4018">
      <formula>Q99="Otro"</formula>
    </cfRule>
  </conditionalFormatting>
  <conditionalFormatting sqref="R99">
    <cfRule type="expression" dxfId="1485" priority="4017">
      <formula>Q99="Otro"</formula>
    </cfRule>
  </conditionalFormatting>
  <conditionalFormatting sqref="R99">
    <cfRule type="expression" dxfId="1484" priority="4016">
      <formula>Q99="Otro"</formula>
    </cfRule>
  </conditionalFormatting>
  <conditionalFormatting sqref="R99">
    <cfRule type="expression" dxfId="1483" priority="4015">
      <formula>Q99="Otro"</formula>
    </cfRule>
  </conditionalFormatting>
  <conditionalFormatting sqref="R99">
    <cfRule type="expression" dxfId="1482" priority="4014">
      <formula>Q99="Otro"</formula>
    </cfRule>
  </conditionalFormatting>
  <conditionalFormatting sqref="R99">
    <cfRule type="expression" dxfId="1481" priority="4013">
      <formula>Q99="Otro"</formula>
    </cfRule>
  </conditionalFormatting>
  <conditionalFormatting sqref="R99">
    <cfRule type="expression" dxfId="1480" priority="4012">
      <formula>Q99="Otro"</formula>
    </cfRule>
  </conditionalFormatting>
  <conditionalFormatting sqref="R99">
    <cfRule type="expression" dxfId="1479" priority="4011">
      <formula>Q99="Otro"</formula>
    </cfRule>
  </conditionalFormatting>
  <conditionalFormatting sqref="R99">
    <cfRule type="expression" dxfId="1478" priority="4010">
      <formula>Q99="Otro"</formula>
    </cfRule>
  </conditionalFormatting>
  <conditionalFormatting sqref="R99">
    <cfRule type="expression" dxfId="1477" priority="4009">
      <formula>Q99="Otro"</formula>
    </cfRule>
  </conditionalFormatting>
  <conditionalFormatting sqref="R99">
    <cfRule type="expression" dxfId="1476" priority="4008">
      <formula>Q99="Otro"</formula>
    </cfRule>
  </conditionalFormatting>
  <conditionalFormatting sqref="R99">
    <cfRule type="expression" dxfId="1475" priority="4007">
      <formula>Q99="Otro"</formula>
    </cfRule>
  </conditionalFormatting>
  <conditionalFormatting sqref="R99">
    <cfRule type="expression" dxfId="1474" priority="4006">
      <formula>Q99="Otro"</formula>
    </cfRule>
  </conditionalFormatting>
  <conditionalFormatting sqref="R100">
    <cfRule type="expression" dxfId="1473" priority="4000">
      <formula>Q100="Otro"</formula>
    </cfRule>
  </conditionalFormatting>
  <conditionalFormatting sqref="R100">
    <cfRule type="expression" dxfId="1472" priority="3999">
      <formula>Q100="Otro"</formula>
    </cfRule>
  </conditionalFormatting>
  <conditionalFormatting sqref="R100">
    <cfRule type="expression" dxfId="1471" priority="3998">
      <formula>Q100="Otro"</formula>
    </cfRule>
  </conditionalFormatting>
  <conditionalFormatting sqref="R100">
    <cfRule type="expression" dxfId="1470" priority="3997">
      <formula>Q100="Otro"</formula>
    </cfRule>
  </conditionalFormatting>
  <conditionalFormatting sqref="R100">
    <cfRule type="expression" dxfId="1469" priority="3996">
      <formula>Q100="Otro"</formula>
    </cfRule>
  </conditionalFormatting>
  <conditionalFormatting sqref="R100">
    <cfRule type="expression" dxfId="1468" priority="3995">
      <formula>Q100="Otro"</formula>
    </cfRule>
  </conditionalFormatting>
  <conditionalFormatting sqref="R100">
    <cfRule type="expression" dxfId="1467" priority="3994">
      <formula>Q100="Otro"</formula>
    </cfRule>
  </conditionalFormatting>
  <conditionalFormatting sqref="R100">
    <cfRule type="expression" dxfId="1466" priority="3993">
      <formula>Q100="Otro"</formula>
    </cfRule>
  </conditionalFormatting>
  <conditionalFormatting sqref="R100">
    <cfRule type="expression" dxfId="1465" priority="3992">
      <formula>Q100="Otro"</formula>
    </cfRule>
  </conditionalFormatting>
  <conditionalFormatting sqref="R100">
    <cfRule type="expression" dxfId="1464" priority="3991">
      <formula>Q100="Otro"</formula>
    </cfRule>
  </conditionalFormatting>
  <conditionalFormatting sqref="R100">
    <cfRule type="expression" dxfId="1463" priority="3990">
      <formula>Q100="Otro"</formula>
    </cfRule>
  </conditionalFormatting>
  <conditionalFormatting sqref="R100">
    <cfRule type="expression" dxfId="1462" priority="3989">
      <formula>Q100="Otro"</formula>
    </cfRule>
  </conditionalFormatting>
  <conditionalFormatting sqref="R100">
    <cfRule type="expression" dxfId="1461" priority="3988">
      <formula>Q100="Otro"</formula>
    </cfRule>
  </conditionalFormatting>
  <conditionalFormatting sqref="R100">
    <cfRule type="expression" dxfId="1460" priority="3987">
      <formula>Q100="Otro"</formula>
    </cfRule>
  </conditionalFormatting>
  <conditionalFormatting sqref="R101">
    <cfRule type="expression" dxfId="1459" priority="3981">
      <formula>Q101="Otro"</formula>
    </cfRule>
  </conditionalFormatting>
  <conditionalFormatting sqref="R101">
    <cfRule type="expression" dxfId="1458" priority="3980">
      <formula>Q101="Otro"</formula>
    </cfRule>
  </conditionalFormatting>
  <conditionalFormatting sqref="R101">
    <cfRule type="expression" dxfId="1457" priority="3979">
      <formula>Q101="Otro"</formula>
    </cfRule>
  </conditionalFormatting>
  <conditionalFormatting sqref="R101">
    <cfRule type="expression" dxfId="1456" priority="3978">
      <formula>Q101="Otro"</formula>
    </cfRule>
  </conditionalFormatting>
  <conditionalFormatting sqref="R101">
    <cfRule type="expression" dxfId="1455" priority="3977">
      <formula>Q101="Otro"</formula>
    </cfRule>
  </conditionalFormatting>
  <conditionalFormatting sqref="R101">
    <cfRule type="expression" dxfId="1454" priority="3976">
      <formula>Q101="Otro"</formula>
    </cfRule>
  </conditionalFormatting>
  <conditionalFormatting sqref="R101">
    <cfRule type="expression" dxfId="1453" priority="3975">
      <formula>Q101="Otro"</formula>
    </cfRule>
  </conditionalFormatting>
  <conditionalFormatting sqref="R101">
    <cfRule type="expression" dxfId="1452" priority="3974">
      <formula>Q101="Otro"</formula>
    </cfRule>
  </conditionalFormatting>
  <conditionalFormatting sqref="R101">
    <cfRule type="expression" dxfId="1451" priority="3973">
      <formula>Q101="Otro"</formula>
    </cfRule>
  </conditionalFormatting>
  <conditionalFormatting sqref="R101">
    <cfRule type="expression" dxfId="1450" priority="3972">
      <formula>Q101="Otro"</formula>
    </cfRule>
  </conditionalFormatting>
  <conditionalFormatting sqref="R101">
    <cfRule type="expression" dxfId="1449" priority="3971">
      <formula>Q101="Otro"</formula>
    </cfRule>
  </conditionalFormatting>
  <conditionalFormatting sqref="R101">
    <cfRule type="expression" dxfId="1448" priority="3970">
      <formula>Q101="Otro"</formula>
    </cfRule>
  </conditionalFormatting>
  <conditionalFormatting sqref="R101">
    <cfRule type="expression" dxfId="1447" priority="3969">
      <formula>Q101="Otro"</formula>
    </cfRule>
  </conditionalFormatting>
  <conditionalFormatting sqref="R101">
    <cfRule type="expression" dxfId="1446" priority="3968">
      <formula>Q101="Otro"</formula>
    </cfRule>
  </conditionalFormatting>
  <conditionalFormatting sqref="R102">
    <cfRule type="expression" dxfId="1445" priority="3962">
      <formula>Q102="Otro"</formula>
    </cfRule>
  </conditionalFormatting>
  <conditionalFormatting sqref="R102">
    <cfRule type="expression" dxfId="1444" priority="3961">
      <formula>Q102="Otro"</formula>
    </cfRule>
  </conditionalFormatting>
  <conditionalFormatting sqref="R102">
    <cfRule type="expression" dxfId="1443" priority="3960">
      <formula>Q102="Otro"</formula>
    </cfRule>
  </conditionalFormatting>
  <conditionalFormatting sqref="R102">
    <cfRule type="expression" dxfId="1442" priority="3959">
      <formula>Q102="Otro"</formula>
    </cfRule>
  </conditionalFormatting>
  <conditionalFormatting sqref="R102">
    <cfRule type="expression" dxfId="1441" priority="3958">
      <formula>Q102="Otro"</formula>
    </cfRule>
  </conditionalFormatting>
  <conditionalFormatting sqref="R102">
    <cfRule type="expression" dxfId="1440" priority="3957">
      <formula>Q102="Otro"</formula>
    </cfRule>
  </conditionalFormatting>
  <conditionalFormatting sqref="R102">
    <cfRule type="expression" dxfId="1439" priority="3956">
      <formula>Q102="Otro"</formula>
    </cfRule>
  </conditionalFormatting>
  <conditionalFormatting sqref="R102">
    <cfRule type="expression" dxfId="1438" priority="3955">
      <formula>Q102="Otro"</formula>
    </cfRule>
  </conditionalFormatting>
  <conditionalFormatting sqref="R102">
    <cfRule type="expression" dxfId="1437" priority="3954">
      <formula>Q102="Otro"</formula>
    </cfRule>
  </conditionalFormatting>
  <conditionalFormatting sqref="R102">
    <cfRule type="expression" dxfId="1436" priority="3953">
      <formula>Q102="Otro"</formula>
    </cfRule>
  </conditionalFormatting>
  <conditionalFormatting sqref="R102">
    <cfRule type="expression" dxfId="1435" priority="3952">
      <formula>Q102="Otro"</formula>
    </cfRule>
  </conditionalFormatting>
  <conditionalFormatting sqref="R102">
    <cfRule type="expression" dxfId="1434" priority="3951">
      <formula>Q102="Otro"</formula>
    </cfRule>
  </conditionalFormatting>
  <conditionalFormatting sqref="R102">
    <cfRule type="expression" dxfId="1433" priority="3950">
      <formula>Q102="Otro"</formula>
    </cfRule>
  </conditionalFormatting>
  <conditionalFormatting sqref="R102">
    <cfRule type="expression" dxfId="1432" priority="3949">
      <formula>Q102="Otro"</formula>
    </cfRule>
  </conditionalFormatting>
  <conditionalFormatting sqref="R103:R104">
    <cfRule type="expression" dxfId="1431" priority="3943">
      <formula>Q103="Otro"</formula>
    </cfRule>
  </conditionalFormatting>
  <conditionalFormatting sqref="R103:R104">
    <cfRule type="expression" dxfId="1430" priority="3942">
      <formula>Q103="Otro"</formula>
    </cfRule>
  </conditionalFormatting>
  <conditionalFormatting sqref="R103:R104">
    <cfRule type="expression" dxfId="1429" priority="3941">
      <formula>Q103="Otro"</formula>
    </cfRule>
  </conditionalFormatting>
  <conditionalFormatting sqref="R103:R104">
    <cfRule type="expression" dxfId="1428" priority="3940">
      <formula>Q103="Otro"</formula>
    </cfRule>
  </conditionalFormatting>
  <conditionalFormatting sqref="R103:R104">
    <cfRule type="expression" dxfId="1427" priority="3939">
      <formula>Q103="Otro"</formula>
    </cfRule>
  </conditionalFormatting>
  <conditionalFormatting sqref="R103:R104">
    <cfRule type="expression" dxfId="1426" priority="3938">
      <formula>Q103="Otro"</formula>
    </cfRule>
  </conditionalFormatting>
  <conditionalFormatting sqref="R103:R104">
    <cfRule type="expression" dxfId="1425" priority="3937">
      <formula>Q103="Otro"</formula>
    </cfRule>
  </conditionalFormatting>
  <conditionalFormatting sqref="R103:R104">
    <cfRule type="expression" dxfId="1424" priority="3936">
      <formula>Q103="Otro"</formula>
    </cfRule>
  </conditionalFormatting>
  <conditionalFormatting sqref="R103:R104">
    <cfRule type="expression" dxfId="1423" priority="3935">
      <formula>Q103="Otro"</formula>
    </cfRule>
  </conditionalFormatting>
  <conditionalFormatting sqref="R103:R104">
    <cfRule type="expression" dxfId="1422" priority="3934">
      <formula>Q103="Otro"</formula>
    </cfRule>
  </conditionalFormatting>
  <conditionalFormatting sqref="R103:R104">
    <cfRule type="expression" dxfId="1421" priority="3933">
      <formula>Q103="Otro"</formula>
    </cfRule>
  </conditionalFormatting>
  <conditionalFormatting sqref="R103:R104">
    <cfRule type="expression" dxfId="1420" priority="3932">
      <formula>Q103="Otro"</formula>
    </cfRule>
  </conditionalFormatting>
  <conditionalFormatting sqref="R103:R104">
    <cfRule type="expression" dxfId="1419" priority="3931">
      <formula>Q103="Otro"</formula>
    </cfRule>
  </conditionalFormatting>
  <conditionalFormatting sqref="R103:R104">
    <cfRule type="expression" dxfId="1418" priority="3930">
      <formula>Q103="Otro"</formula>
    </cfRule>
  </conditionalFormatting>
  <conditionalFormatting sqref="R105">
    <cfRule type="expression" dxfId="1417" priority="3924">
      <formula>Q105="Otro"</formula>
    </cfRule>
  </conditionalFormatting>
  <conditionalFormatting sqref="R105">
    <cfRule type="expression" dxfId="1416" priority="3923">
      <formula>Q105="Otro"</formula>
    </cfRule>
  </conditionalFormatting>
  <conditionalFormatting sqref="R105">
    <cfRule type="expression" dxfId="1415" priority="3922">
      <formula>Q105="Otro"</formula>
    </cfRule>
  </conditionalFormatting>
  <conditionalFormatting sqref="R105">
    <cfRule type="expression" dxfId="1414" priority="3921">
      <formula>Q105="Otro"</formula>
    </cfRule>
  </conditionalFormatting>
  <conditionalFormatting sqref="R105">
    <cfRule type="expression" dxfId="1413" priority="3920">
      <formula>Q105="Otro"</formula>
    </cfRule>
  </conditionalFormatting>
  <conditionalFormatting sqref="R105">
    <cfRule type="expression" dxfId="1412" priority="3919">
      <formula>Q105="Otro"</formula>
    </cfRule>
  </conditionalFormatting>
  <conditionalFormatting sqref="R105">
    <cfRule type="expression" dxfId="1411" priority="3918">
      <formula>Q105="Otro"</formula>
    </cfRule>
  </conditionalFormatting>
  <conditionalFormatting sqref="R105">
    <cfRule type="expression" dxfId="1410" priority="3917">
      <formula>Q105="Otro"</formula>
    </cfRule>
  </conditionalFormatting>
  <conditionalFormatting sqref="R105">
    <cfRule type="expression" dxfId="1409" priority="3916">
      <formula>Q105="Otro"</formula>
    </cfRule>
  </conditionalFormatting>
  <conditionalFormatting sqref="R105">
    <cfRule type="expression" dxfId="1408" priority="3915">
      <formula>Q105="Otro"</formula>
    </cfRule>
  </conditionalFormatting>
  <conditionalFormatting sqref="R105">
    <cfRule type="expression" dxfId="1407" priority="3914">
      <formula>Q105="Otro"</formula>
    </cfRule>
  </conditionalFormatting>
  <conditionalFormatting sqref="R105">
    <cfRule type="expression" dxfId="1406" priority="3913">
      <formula>Q105="Otro"</formula>
    </cfRule>
  </conditionalFormatting>
  <conditionalFormatting sqref="R105">
    <cfRule type="expression" dxfId="1405" priority="3912">
      <formula>Q105="Otro"</formula>
    </cfRule>
  </conditionalFormatting>
  <conditionalFormatting sqref="R105">
    <cfRule type="expression" dxfId="1404" priority="3911">
      <formula>Q105="Otro"</formula>
    </cfRule>
  </conditionalFormatting>
  <conditionalFormatting sqref="R106">
    <cfRule type="expression" dxfId="1403" priority="3905">
      <formula>Q106="Otro"</formula>
    </cfRule>
  </conditionalFormatting>
  <conditionalFormatting sqref="R106">
    <cfRule type="expression" dxfId="1402" priority="3904">
      <formula>Q106="Otro"</formula>
    </cfRule>
  </conditionalFormatting>
  <conditionalFormatting sqref="R106">
    <cfRule type="expression" dxfId="1401" priority="3903">
      <formula>Q106="Otro"</formula>
    </cfRule>
  </conditionalFormatting>
  <conditionalFormatting sqref="R106">
    <cfRule type="expression" dxfId="1400" priority="3902">
      <formula>Q106="Otro"</formula>
    </cfRule>
  </conditionalFormatting>
  <conditionalFormatting sqref="R106">
    <cfRule type="expression" dxfId="1399" priority="3901">
      <formula>Q106="Otro"</formula>
    </cfRule>
  </conditionalFormatting>
  <conditionalFormatting sqref="R106">
    <cfRule type="expression" dxfId="1398" priority="3900">
      <formula>Q106="Otro"</formula>
    </cfRule>
  </conditionalFormatting>
  <conditionalFormatting sqref="R106">
    <cfRule type="expression" dxfId="1397" priority="3899">
      <formula>Q106="Otro"</formula>
    </cfRule>
  </conditionalFormatting>
  <conditionalFormatting sqref="R106">
    <cfRule type="expression" dxfId="1396" priority="3898">
      <formula>Q106="Otro"</formula>
    </cfRule>
  </conditionalFormatting>
  <conditionalFormatting sqref="R106">
    <cfRule type="expression" dxfId="1395" priority="3897">
      <formula>Q106="Otro"</formula>
    </cfRule>
  </conditionalFormatting>
  <conditionalFormatting sqref="R106">
    <cfRule type="expression" dxfId="1394" priority="3896">
      <formula>Q106="Otro"</formula>
    </cfRule>
  </conditionalFormatting>
  <conditionalFormatting sqref="R106">
    <cfRule type="expression" dxfId="1393" priority="3895">
      <formula>Q106="Otro"</formula>
    </cfRule>
  </conditionalFormatting>
  <conditionalFormatting sqref="R106">
    <cfRule type="expression" dxfId="1392" priority="3894">
      <formula>Q106="Otro"</formula>
    </cfRule>
  </conditionalFormatting>
  <conditionalFormatting sqref="R106">
    <cfRule type="expression" dxfId="1391" priority="3893">
      <formula>Q106="Otro"</formula>
    </cfRule>
  </conditionalFormatting>
  <conditionalFormatting sqref="R106">
    <cfRule type="expression" dxfId="1390" priority="3892">
      <formula>Q106="Otro"</formula>
    </cfRule>
  </conditionalFormatting>
  <conditionalFormatting sqref="R107">
    <cfRule type="expression" dxfId="1389" priority="3886">
      <formula>Q107="Otro"</formula>
    </cfRule>
  </conditionalFormatting>
  <conditionalFormatting sqref="R107">
    <cfRule type="expression" dxfId="1388" priority="3885">
      <formula>Q107="Otro"</formula>
    </cfRule>
  </conditionalFormatting>
  <conditionalFormatting sqref="R107">
    <cfRule type="expression" dxfId="1387" priority="3884">
      <formula>Q107="Otro"</formula>
    </cfRule>
  </conditionalFormatting>
  <conditionalFormatting sqref="R107">
    <cfRule type="expression" dxfId="1386" priority="3883">
      <formula>Q107="Otro"</formula>
    </cfRule>
  </conditionalFormatting>
  <conditionalFormatting sqref="R107">
    <cfRule type="expression" dxfId="1385" priority="3882">
      <formula>Q107="Otro"</formula>
    </cfRule>
  </conditionalFormatting>
  <conditionalFormatting sqref="R107">
    <cfRule type="expression" dxfId="1384" priority="3881">
      <formula>Q107="Otro"</formula>
    </cfRule>
  </conditionalFormatting>
  <conditionalFormatting sqref="R107">
    <cfRule type="expression" dxfId="1383" priority="3880">
      <formula>Q107="Otro"</formula>
    </cfRule>
  </conditionalFormatting>
  <conditionalFormatting sqref="R107">
    <cfRule type="expression" dxfId="1382" priority="3879">
      <formula>Q107="Otro"</formula>
    </cfRule>
  </conditionalFormatting>
  <conditionalFormatting sqref="R107">
    <cfRule type="expression" dxfId="1381" priority="3878">
      <formula>Q107="Otro"</formula>
    </cfRule>
  </conditionalFormatting>
  <conditionalFormatting sqref="R107">
    <cfRule type="expression" dxfId="1380" priority="3877">
      <formula>Q107="Otro"</formula>
    </cfRule>
  </conditionalFormatting>
  <conditionalFormatting sqref="R107">
    <cfRule type="expression" dxfId="1379" priority="3876">
      <formula>Q107="Otro"</formula>
    </cfRule>
  </conditionalFormatting>
  <conditionalFormatting sqref="R107">
    <cfRule type="expression" dxfId="1378" priority="3875">
      <formula>Q107="Otro"</formula>
    </cfRule>
  </conditionalFormatting>
  <conditionalFormatting sqref="R107">
    <cfRule type="expression" dxfId="1377" priority="3874">
      <formula>Q107="Otro"</formula>
    </cfRule>
  </conditionalFormatting>
  <conditionalFormatting sqref="R107">
    <cfRule type="expression" dxfId="1376" priority="3873">
      <formula>Q107="Otro"</formula>
    </cfRule>
  </conditionalFormatting>
  <conditionalFormatting sqref="R108:R110">
    <cfRule type="expression" dxfId="1375" priority="3867">
      <formula>Q108="Otro"</formula>
    </cfRule>
  </conditionalFormatting>
  <conditionalFormatting sqref="R108:R110">
    <cfRule type="expression" dxfId="1374" priority="3866">
      <formula>Q108="Otro"</formula>
    </cfRule>
  </conditionalFormatting>
  <conditionalFormatting sqref="R108:R110">
    <cfRule type="expression" dxfId="1373" priority="3865">
      <formula>Q108="Otro"</formula>
    </cfRule>
  </conditionalFormatting>
  <conditionalFormatting sqref="R108:R110">
    <cfRule type="expression" dxfId="1372" priority="3864">
      <formula>Q108="Otro"</formula>
    </cfRule>
  </conditionalFormatting>
  <conditionalFormatting sqref="R108:R110">
    <cfRule type="expression" dxfId="1371" priority="3863">
      <formula>Q108="Otro"</formula>
    </cfRule>
  </conditionalFormatting>
  <conditionalFormatting sqref="R108:R110">
    <cfRule type="expression" dxfId="1370" priority="3862">
      <formula>Q108="Otro"</formula>
    </cfRule>
  </conditionalFormatting>
  <conditionalFormatting sqref="R108:R110">
    <cfRule type="expression" dxfId="1369" priority="3861">
      <formula>Q108="Otro"</formula>
    </cfRule>
  </conditionalFormatting>
  <conditionalFormatting sqref="R108:R110">
    <cfRule type="expression" dxfId="1368" priority="3860">
      <formula>Q108="Otro"</formula>
    </cfRule>
  </conditionalFormatting>
  <conditionalFormatting sqref="R108:R110">
    <cfRule type="expression" dxfId="1367" priority="3859">
      <formula>Q108="Otro"</formula>
    </cfRule>
  </conditionalFormatting>
  <conditionalFormatting sqref="R108:R110">
    <cfRule type="expression" dxfId="1366" priority="3858">
      <formula>Q108="Otro"</formula>
    </cfRule>
  </conditionalFormatting>
  <conditionalFormatting sqref="R108:R110">
    <cfRule type="expression" dxfId="1365" priority="3857">
      <formula>Q108="Otro"</formula>
    </cfRule>
  </conditionalFormatting>
  <conditionalFormatting sqref="R108:R110">
    <cfRule type="expression" dxfId="1364" priority="3856">
      <formula>Q108="Otro"</formula>
    </cfRule>
  </conditionalFormatting>
  <conditionalFormatting sqref="R108:R110">
    <cfRule type="expression" dxfId="1363" priority="3855">
      <formula>Q108="Otro"</formula>
    </cfRule>
  </conditionalFormatting>
  <conditionalFormatting sqref="R108:R110">
    <cfRule type="expression" dxfId="1362" priority="3854">
      <formula>Q108="Otro"</formula>
    </cfRule>
  </conditionalFormatting>
  <conditionalFormatting sqref="R111">
    <cfRule type="expression" dxfId="1361" priority="3848">
      <formula>Q111="Otro"</formula>
    </cfRule>
  </conditionalFormatting>
  <conditionalFormatting sqref="R111">
    <cfRule type="expression" dxfId="1360" priority="3847">
      <formula>Q111="Otro"</formula>
    </cfRule>
  </conditionalFormatting>
  <conditionalFormatting sqref="R111">
    <cfRule type="expression" dxfId="1359" priority="3846">
      <formula>Q111="Otro"</formula>
    </cfRule>
  </conditionalFormatting>
  <conditionalFormatting sqref="R111">
    <cfRule type="expression" dxfId="1358" priority="3845">
      <formula>Q111="Otro"</formula>
    </cfRule>
  </conditionalFormatting>
  <conditionalFormatting sqref="R111">
    <cfRule type="expression" dxfId="1357" priority="3844">
      <formula>Q111="Otro"</formula>
    </cfRule>
  </conditionalFormatting>
  <conditionalFormatting sqref="R111">
    <cfRule type="expression" dxfId="1356" priority="3843">
      <formula>Q111="Otro"</formula>
    </cfRule>
  </conditionalFormatting>
  <conditionalFormatting sqref="R111">
    <cfRule type="expression" dxfId="1355" priority="3842">
      <formula>Q111="Otro"</formula>
    </cfRule>
  </conditionalFormatting>
  <conditionalFormatting sqref="R111">
    <cfRule type="expression" dxfId="1354" priority="3841">
      <formula>Q111="Otro"</formula>
    </cfRule>
  </conditionalFormatting>
  <conditionalFormatting sqref="R111">
    <cfRule type="expression" dxfId="1353" priority="3840">
      <formula>Q111="Otro"</formula>
    </cfRule>
  </conditionalFormatting>
  <conditionalFormatting sqref="R111">
    <cfRule type="expression" dxfId="1352" priority="3839">
      <formula>Q111="Otro"</formula>
    </cfRule>
  </conditionalFormatting>
  <conditionalFormatting sqref="R111">
    <cfRule type="expression" dxfId="1351" priority="3838">
      <formula>Q111="Otro"</formula>
    </cfRule>
  </conditionalFormatting>
  <conditionalFormatting sqref="R111">
    <cfRule type="expression" dxfId="1350" priority="3837">
      <formula>Q111="Otro"</formula>
    </cfRule>
  </conditionalFormatting>
  <conditionalFormatting sqref="R111">
    <cfRule type="expression" dxfId="1349" priority="3836">
      <formula>Q111="Otro"</formula>
    </cfRule>
  </conditionalFormatting>
  <conditionalFormatting sqref="R111">
    <cfRule type="expression" dxfId="1348" priority="3835">
      <formula>Q111="Otro"</formula>
    </cfRule>
  </conditionalFormatting>
  <conditionalFormatting sqref="R114">
    <cfRule type="expression" dxfId="1347" priority="3791">
      <formula>Q114="Otro"</formula>
    </cfRule>
  </conditionalFormatting>
  <conditionalFormatting sqref="R114">
    <cfRule type="expression" dxfId="1346" priority="3790">
      <formula>Q114="Otro"</formula>
    </cfRule>
  </conditionalFormatting>
  <conditionalFormatting sqref="R114">
    <cfRule type="expression" dxfId="1345" priority="3789">
      <formula>Q114="Otro"</formula>
    </cfRule>
  </conditionalFormatting>
  <conditionalFormatting sqref="R114">
    <cfRule type="expression" dxfId="1344" priority="3788">
      <formula>Q114="Otro"</formula>
    </cfRule>
  </conditionalFormatting>
  <conditionalFormatting sqref="R114">
    <cfRule type="expression" dxfId="1343" priority="3787">
      <formula>Q114="Otro"</formula>
    </cfRule>
  </conditionalFormatting>
  <conditionalFormatting sqref="R114">
    <cfRule type="expression" dxfId="1342" priority="3786">
      <formula>Q114="Otro"</formula>
    </cfRule>
  </conditionalFormatting>
  <conditionalFormatting sqref="R114">
    <cfRule type="expression" dxfId="1341" priority="3785">
      <formula>Q114="Otro"</formula>
    </cfRule>
  </conditionalFormatting>
  <conditionalFormatting sqref="R114">
    <cfRule type="expression" dxfId="1340" priority="3784">
      <formula>Q114="Otro"</formula>
    </cfRule>
  </conditionalFormatting>
  <conditionalFormatting sqref="R114">
    <cfRule type="expression" dxfId="1339" priority="3783">
      <formula>Q114="Otro"</formula>
    </cfRule>
  </conditionalFormatting>
  <conditionalFormatting sqref="R114">
    <cfRule type="expression" dxfId="1338" priority="3782">
      <formula>Q114="Otro"</formula>
    </cfRule>
  </conditionalFormatting>
  <conditionalFormatting sqref="R114">
    <cfRule type="expression" dxfId="1337" priority="3781">
      <formula>Q114="Otro"</formula>
    </cfRule>
  </conditionalFormatting>
  <conditionalFormatting sqref="R114">
    <cfRule type="expression" dxfId="1336" priority="3780">
      <formula>Q114="Otro"</formula>
    </cfRule>
  </conditionalFormatting>
  <conditionalFormatting sqref="R114">
    <cfRule type="expression" dxfId="1335" priority="3779">
      <formula>Q114="Otro"</formula>
    </cfRule>
  </conditionalFormatting>
  <conditionalFormatting sqref="R114">
    <cfRule type="expression" dxfId="1334" priority="3778">
      <formula>Q114="Otro"</formula>
    </cfRule>
  </conditionalFormatting>
  <conditionalFormatting sqref="R115">
    <cfRule type="expression" dxfId="1333" priority="3772">
      <formula>Q115="Otro"</formula>
    </cfRule>
  </conditionalFormatting>
  <conditionalFormatting sqref="R115">
    <cfRule type="expression" dxfId="1332" priority="3771">
      <formula>Q115="Otro"</formula>
    </cfRule>
  </conditionalFormatting>
  <conditionalFormatting sqref="R115">
    <cfRule type="expression" dxfId="1331" priority="3770">
      <formula>Q115="Otro"</formula>
    </cfRule>
  </conditionalFormatting>
  <conditionalFormatting sqref="R115">
    <cfRule type="expression" dxfId="1330" priority="3769">
      <formula>Q115="Otro"</formula>
    </cfRule>
  </conditionalFormatting>
  <conditionalFormatting sqref="R115">
    <cfRule type="expression" dxfId="1329" priority="3768">
      <formula>Q115="Otro"</formula>
    </cfRule>
  </conditionalFormatting>
  <conditionalFormatting sqref="R115">
    <cfRule type="expression" dxfId="1328" priority="3767">
      <formula>Q115="Otro"</formula>
    </cfRule>
  </conditionalFormatting>
  <conditionalFormatting sqref="R115">
    <cfRule type="expression" dxfId="1327" priority="3766">
      <formula>Q115="Otro"</formula>
    </cfRule>
  </conditionalFormatting>
  <conditionalFormatting sqref="R115">
    <cfRule type="expression" dxfId="1326" priority="3765">
      <formula>Q115="Otro"</formula>
    </cfRule>
  </conditionalFormatting>
  <conditionalFormatting sqref="R115">
    <cfRule type="expression" dxfId="1325" priority="3764">
      <formula>Q115="Otro"</formula>
    </cfRule>
  </conditionalFormatting>
  <conditionalFormatting sqref="R115">
    <cfRule type="expression" dxfId="1324" priority="3763">
      <formula>Q115="Otro"</formula>
    </cfRule>
  </conditionalFormatting>
  <conditionalFormatting sqref="R115">
    <cfRule type="expression" dxfId="1323" priority="3762">
      <formula>Q115="Otro"</formula>
    </cfRule>
  </conditionalFormatting>
  <conditionalFormatting sqref="R115">
    <cfRule type="expression" dxfId="1322" priority="3761">
      <formula>Q115="Otro"</formula>
    </cfRule>
  </conditionalFormatting>
  <conditionalFormatting sqref="R115">
    <cfRule type="expression" dxfId="1321" priority="3760">
      <formula>Q115="Otro"</formula>
    </cfRule>
  </conditionalFormatting>
  <conditionalFormatting sqref="R115">
    <cfRule type="expression" dxfId="1320" priority="3759">
      <formula>Q115="Otro"</formula>
    </cfRule>
  </conditionalFormatting>
  <conditionalFormatting sqref="R116">
    <cfRule type="expression" dxfId="1319" priority="3753">
      <formula>Q116="Otro"</formula>
    </cfRule>
  </conditionalFormatting>
  <conditionalFormatting sqref="R116">
    <cfRule type="expression" dxfId="1318" priority="3752">
      <formula>Q116="Otro"</formula>
    </cfRule>
  </conditionalFormatting>
  <conditionalFormatting sqref="R116">
    <cfRule type="expression" dxfId="1317" priority="3751">
      <formula>Q116="Otro"</formula>
    </cfRule>
  </conditionalFormatting>
  <conditionalFormatting sqref="R116">
    <cfRule type="expression" dxfId="1316" priority="3750">
      <formula>Q116="Otro"</formula>
    </cfRule>
  </conditionalFormatting>
  <conditionalFormatting sqref="R116">
    <cfRule type="expression" dxfId="1315" priority="3749">
      <formula>Q116="Otro"</formula>
    </cfRule>
  </conditionalFormatting>
  <conditionalFormatting sqref="R116">
    <cfRule type="expression" dxfId="1314" priority="3748">
      <formula>Q116="Otro"</formula>
    </cfRule>
  </conditionalFormatting>
  <conditionalFormatting sqref="R116">
    <cfRule type="expression" dxfId="1313" priority="3747">
      <formula>Q116="Otro"</formula>
    </cfRule>
  </conditionalFormatting>
  <conditionalFormatting sqref="R116">
    <cfRule type="expression" dxfId="1312" priority="3746">
      <formula>Q116="Otro"</formula>
    </cfRule>
  </conditionalFormatting>
  <conditionalFormatting sqref="R116">
    <cfRule type="expression" dxfId="1311" priority="3745">
      <formula>Q116="Otro"</formula>
    </cfRule>
  </conditionalFormatting>
  <conditionalFormatting sqref="R116">
    <cfRule type="expression" dxfId="1310" priority="3744">
      <formula>Q116="Otro"</formula>
    </cfRule>
  </conditionalFormatting>
  <conditionalFormatting sqref="R116">
    <cfRule type="expression" dxfId="1309" priority="3743">
      <formula>Q116="Otro"</formula>
    </cfRule>
  </conditionalFormatting>
  <conditionalFormatting sqref="R116">
    <cfRule type="expression" dxfId="1308" priority="3742">
      <formula>Q116="Otro"</formula>
    </cfRule>
  </conditionalFormatting>
  <conditionalFormatting sqref="R116">
    <cfRule type="expression" dxfId="1307" priority="3741">
      <formula>Q116="Otro"</formula>
    </cfRule>
  </conditionalFormatting>
  <conditionalFormatting sqref="R116">
    <cfRule type="expression" dxfId="1306" priority="3740">
      <formula>Q116="Otro"</formula>
    </cfRule>
  </conditionalFormatting>
  <conditionalFormatting sqref="R117:R118">
    <cfRule type="expression" dxfId="1305" priority="3734">
      <formula>Q117="Otro"</formula>
    </cfRule>
  </conditionalFormatting>
  <conditionalFormatting sqref="R117:R118">
    <cfRule type="expression" dxfId="1304" priority="3733">
      <formula>Q117="Otro"</formula>
    </cfRule>
  </conditionalFormatting>
  <conditionalFormatting sqref="R117:R118">
    <cfRule type="expression" dxfId="1303" priority="3732">
      <formula>Q117="Otro"</formula>
    </cfRule>
  </conditionalFormatting>
  <conditionalFormatting sqref="R117:R118">
    <cfRule type="expression" dxfId="1302" priority="3731">
      <formula>Q117="Otro"</formula>
    </cfRule>
  </conditionalFormatting>
  <conditionalFormatting sqref="R117:R118">
    <cfRule type="expression" dxfId="1301" priority="3730">
      <formula>Q117="Otro"</formula>
    </cfRule>
  </conditionalFormatting>
  <conditionalFormatting sqref="R117:R118">
    <cfRule type="expression" dxfId="1300" priority="3729">
      <formula>Q117="Otro"</formula>
    </cfRule>
  </conditionalFormatting>
  <conditionalFormatting sqref="R117:R118">
    <cfRule type="expression" dxfId="1299" priority="3728">
      <formula>Q117="Otro"</formula>
    </cfRule>
  </conditionalFormatting>
  <conditionalFormatting sqref="R117:R118">
    <cfRule type="expression" dxfId="1298" priority="3727">
      <formula>Q117="Otro"</formula>
    </cfRule>
  </conditionalFormatting>
  <conditionalFormatting sqref="R117:R118">
    <cfRule type="expression" dxfId="1297" priority="3726">
      <formula>Q117="Otro"</formula>
    </cfRule>
  </conditionalFormatting>
  <conditionalFormatting sqref="R117:R118">
    <cfRule type="expression" dxfId="1296" priority="3725">
      <formula>Q117="Otro"</formula>
    </cfRule>
  </conditionalFormatting>
  <conditionalFormatting sqref="R117:R118">
    <cfRule type="expression" dxfId="1295" priority="3724">
      <formula>Q117="Otro"</formula>
    </cfRule>
  </conditionalFormatting>
  <conditionalFormatting sqref="R117:R118">
    <cfRule type="expression" dxfId="1294" priority="3723">
      <formula>Q117="Otro"</formula>
    </cfRule>
  </conditionalFormatting>
  <conditionalFormatting sqref="R117:R118">
    <cfRule type="expression" dxfId="1293" priority="3722">
      <formula>Q117="Otro"</formula>
    </cfRule>
  </conditionalFormatting>
  <conditionalFormatting sqref="R117:R118">
    <cfRule type="expression" dxfId="1292" priority="3721">
      <formula>Q117="Otro"</formula>
    </cfRule>
  </conditionalFormatting>
  <conditionalFormatting sqref="R30:R31">
    <cfRule type="expression" dxfId="1291" priority="3696">
      <formula>Q30="Otro"</formula>
    </cfRule>
  </conditionalFormatting>
  <conditionalFormatting sqref="R30:R31">
    <cfRule type="expression" dxfId="1290" priority="3695">
      <formula>Q30="Otro"</formula>
    </cfRule>
  </conditionalFormatting>
  <conditionalFormatting sqref="R30:R31">
    <cfRule type="expression" dxfId="1289" priority="3694">
      <formula>Q30="Otro"</formula>
    </cfRule>
  </conditionalFormatting>
  <conditionalFormatting sqref="R30:R31">
    <cfRule type="expression" dxfId="1288" priority="3693">
      <formula>Q30="Otro"</formula>
    </cfRule>
  </conditionalFormatting>
  <conditionalFormatting sqref="R30:R31">
    <cfRule type="expression" dxfId="1287" priority="3692">
      <formula>Q30="Otro"</formula>
    </cfRule>
  </conditionalFormatting>
  <conditionalFormatting sqref="R30:R31">
    <cfRule type="expression" dxfId="1286" priority="3691">
      <formula>Q30="Otro"</formula>
    </cfRule>
  </conditionalFormatting>
  <conditionalFormatting sqref="R30:R31">
    <cfRule type="expression" dxfId="1285" priority="3688">
      <formula>Q30="Otro"</formula>
    </cfRule>
  </conditionalFormatting>
  <conditionalFormatting sqref="R30:R31">
    <cfRule type="expression" dxfId="1284" priority="3687">
      <formula>Q30="Otro"</formula>
    </cfRule>
  </conditionalFormatting>
  <conditionalFormatting sqref="R30:R31">
    <cfRule type="expression" dxfId="1283" priority="3685">
      <formula>Q30="Otro"</formula>
    </cfRule>
  </conditionalFormatting>
  <conditionalFormatting sqref="R30:R31">
    <cfRule type="expression" dxfId="1282" priority="3684">
      <formula>Q30="Otro"</formula>
    </cfRule>
  </conditionalFormatting>
  <conditionalFormatting sqref="R30:R31">
    <cfRule type="expression" dxfId="1281" priority="3683">
      <formula>Q30="Otro"</formula>
    </cfRule>
  </conditionalFormatting>
  <conditionalFormatting sqref="R30:R31">
    <cfRule type="expression" dxfId="1280" priority="3682">
      <formula>Q30="Otro"</formula>
    </cfRule>
  </conditionalFormatting>
  <conditionalFormatting sqref="R30:R31">
    <cfRule type="expression" dxfId="1279" priority="3681">
      <formula>Q30="Otro"</formula>
    </cfRule>
  </conditionalFormatting>
  <conditionalFormatting sqref="R30:R31">
    <cfRule type="expression" dxfId="1278" priority="3680">
      <formula>Q30="Otro"</formula>
    </cfRule>
  </conditionalFormatting>
  <conditionalFormatting sqref="R30:R31">
    <cfRule type="expression" dxfId="1277" priority="3679">
      <formula>Q30="Otro"</formula>
    </cfRule>
  </conditionalFormatting>
  <conditionalFormatting sqref="R30:R31">
    <cfRule type="expression" dxfId="1276" priority="3678">
      <formula>Q30="Otro"</formula>
    </cfRule>
  </conditionalFormatting>
  <conditionalFormatting sqref="R30:R31">
    <cfRule type="expression" dxfId="1275" priority="3677">
      <formula>Q30="Otro"</formula>
    </cfRule>
  </conditionalFormatting>
  <conditionalFormatting sqref="R30:R31">
    <cfRule type="expression" dxfId="1274" priority="3676">
      <formula>Q30="Otro"</formula>
    </cfRule>
  </conditionalFormatting>
  <conditionalFormatting sqref="R30:R31">
    <cfRule type="expression" dxfId="1273" priority="3675">
      <formula>Q30="Otro"</formula>
    </cfRule>
  </conditionalFormatting>
  <conditionalFormatting sqref="R30:R31">
    <cfRule type="expression" dxfId="1272" priority="3674">
      <formula>Q30="Otro"</formula>
    </cfRule>
  </conditionalFormatting>
  <conditionalFormatting sqref="R30:R31">
    <cfRule type="expression" dxfId="1271" priority="3673">
      <formula>Q30="Otro"</formula>
    </cfRule>
  </conditionalFormatting>
  <conditionalFormatting sqref="R30:R31">
    <cfRule type="expression" dxfId="1270" priority="3672">
      <formula>Q30="Otro"</formula>
    </cfRule>
  </conditionalFormatting>
  <conditionalFormatting sqref="R3:R5">
    <cfRule type="expression" dxfId="1269" priority="3666">
      <formula>Q3="Otro"</formula>
    </cfRule>
  </conditionalFormatting>
  <conditionalFormatting sqref="R3:R5">
    <cfRule type="expression" dxfId="1268" priority="3665">
      <formula>Q3="Otro"</formula>
    </cfRule>
  </conditionalFormatting>
  <conditionalFormatting sqref="R7">
    <cfRule type="expression" dxfId="1267" priority="3660">
      <formula>Q7="Otro"</formula>
    </cfRule>
  </conditionalFormatting>
  <conditionalFormatting sqref="R7">
    <cfRule type="expression" dxfId="1266" priority="3659">
      <formula>Q7="Otro"</formula>
    </cfRule>
  </conditionalFormatting>
  <conditionalFormatting sqref="R8:R9">
    <cfRule type="expression" dxfId="1265" priority="3654">
      <formula>Q8="Otro"</formula>
    </cfRule>
  </conditionalFormatting>
  <conditionalFormatting sqref="R8:R9">
    <cfRule type="expression" dxfId="1264" priority="3653">
      <formula>Q8="Otro"</formula>
    </cfRule>
  </conditionalFormatting>
  <conditionalFormatting sqref="R10:R11">
    <cfRule type="expression" dxfId="1263" priority="3648">
      <formula>Q10="Otro"</formula>
    </cfRule>
  </conditionalFormatting>
  <conditionalFormatting sqref="R10:R11">
    <cfRule type="expression" dxfId="1262" priority="3647">
      <formula>Q10="Otro"</formula>
    </cfRule>
  </conditionalFormatting>
  <conditionalFormatting sqref="R13">
    <cfRule type="expression" dxfId="1261" priority="3642">
      <formula>Q13="Otro"</formula>
    </cfRule>
  </conditionalFormatting>
  <conditionalFormatting sqref="R13">
    <cfRule type="expression" dxfId="1260" priority="3641">
      <formula>Q13="Otro"</formula>
    </cfRule>
  </conditionalFormatting>
  <conditionalFormatting sqref="R14:R15">
    <cfRule type="expression" dxfId="1259" priority="3612">
      <formula>Q14="Otro"</formula>
    </cfRule>
  </conditionalFormatting>
  <conditionalFormatting sqref="R14:R15">
    <cfRule type="expression" dxfId="1258" priority="3611">
      <formula>Q14="Otro"</formula>
    </cfRule>
  </conditionalFormatting>
  <conditionalFormatting sqref="R17">
    <cfRule type="expression" dxfId="1257" priority="3606">
      <formula>Q17="Otro"</formula>
    </cfRule>
  </conditionalFormatting>
  <conditionalFormatting sqref="R17">
    <cfRule type="expression" dxfId="1256" priority="3605">
      <formula>Q17="Otro"</formula>
    </cfRule>
  </conditionalFormatting>
  <conditionalFormatting sqref="R18">
    <cfRule type="expression" dxfId="1255" priority="3600">
      <formula>Q18="Otro"</formula>
    </cfRule>
  </conditionalFormatting>
  <conditionalFormatting sqref="R18">
    <cfRule type="expression" dxfId="1254" priority="3599">
      <formula>Q18="Otro"</formula>
    </cfRule>
  </conditionalFormatting>
  <conditionalFormatting sqref="R19">
    <cfRule type="expression" dxfId="1253" priority="3594">
      <formula>Q19="Otro"</formula>
    </cfRule>
  </conditionalFormatting>
  <conditionalFormatting sqref="R19">
    <cfRule type="expression" dxfId="1252" priority="3593">
      <formula>Q19="Otro"</formula>
    </cfRule>
  </conditionalFormatting>
  <conditionalFormatting sqref="R20:R22">
    <cfRule type="expression" dxfId="1251" priority="3588">
      <formula>Q20="Otro"</formula>
    </cfRule>
  </conditionalFormatting>
  <conditionalFormatting sqref="R20:R22">
    <cfRule type="expression" dxfId="1250" priority="3587">
      <formula>Q20="Otro"</formula>
    </cfRule>
  </conditionalFormatting>
  <conditionalFormatting sqref="R24:R25">
    <cfRule type="expression" dxfId="1249" priority="3582">
      <formula>Q24="Otro"</formula>
    </cfRule>
  </conditionalFormatting>
  <conditionalFormatting sqref="R24:R25">
    <cfRule type="expression" dxfId="1248" priority="3581">
      <formula>Q24="Otro"</formula>
    </cfRule>
  </conditionalFormatting>
  <conditionalFormatting sqref="R29">
    <cfRule type="expression" dxfId="1247" priority="3576">
      <formula>Q29="Otro"</formula>
    </cfRule>
  </conditionalFormatting>
  <conditionalFormatting sqref="R29">
    <cfRule type="expression" dxfId="1246" priority="3575">
      <formula>Q29="Otro"</formula>
    </cfRule>
  </conditionalFormatting>
  <conditionalFormatting sqref="R30:R31">
    <cfRule type="expression" dxfId="1245" priority="3570">
      <formula>Q30="Otro"</formula>
    </cfRule>
  </conditionalFormatting>
  <conditionalFormatting sqref="R30:R31">
    <cfRule type="expression" dxfId="1244" priority="3569">
      <formula>Q30="Otro"</formula>
    </cfRule>
  </conditionalFormatting>
  <conditionalFormatting sqref="R32 R46">
    <cfRule type="expression" dxfId="1243" priority="3564">
      <formula>Q32="Otro"</formula>
    </cfRule>
  </conditionalFormatting>
  <conditionalFormatting sqref="R32 R46">
    <cfRule type="expression" dxfId="1242" priority="3563">
      <formula>Q32="Otro"</formula>
    </cfRule>
  </conditionalFormatting>
  <conditionalFormatting sqref="R48">
    <cfRule type="expression" dxfId="1241" priority="3558">
      <formula>Q48="Otro"</formula>
    </cfRule>
  </conditionalFormatting>
  <conditionalFormatting sqref="R48">
    <cfRule type="expression" dxfId="1240" priority="3557">
      <formula>Q48="Otro"</formula>
    </cfRule>
  </conditionalFormatting>
  <conditionalFormatting sqref="R59">
    <cfRule type="expression" dxfId="1239" priority="3552">
      <formula>Q59="Otro"</formula>
    </cfRule>
  </conditionalFormatting>
  <conditionalFormatting sqref="R59">
    <cfRule type="expression" dxfId="1238" priority="3551">
      <formula>Q59="Otro"</formula>
    </cfRule>
  </conditionalFormatting>
  <conditionalFormatting sqref="R60:R62">
    <cfRule type="expression" dxfId="1237" priority="3546">
      <formula>Q60="Otro"</formula>
    </cfRule>
  </conditionalFormatting>
  <conditionalFormatting sqref="R60:R62">
    <cfRule type="expression" dxfId="1236" priority="3545">
      <formula>Q60="Otro"</formula>
    </cfRule>
  </conditionalFormatting>
  <conditionalFormatting sqref="R63">
    <cfRule type="expression" dxfId="1235" priority="3540">
      <formula>Q63="Otro"</formula>
    </cfRule>
  </conditionalFormatting>
  <conditionalFormatting sqref="R63">
    <cfRule type="expression" dxfId="1234" priority="3539">
      <formula>Q63="Otro"</formula>
    </cfRule>
  </conditionalFormatting>
  <conditionalFormatting sqref="R95">
    <cfRule type="expression" dxfId="1233" priority="3522">
      <formula>Q95="Otro"</formula>
    </cfRule>
  </conditionalFormatting>
  <conditionalFormatting sqref="R95">
    <cfRule type="expression" dxfId="1232" priority="3521">
      <formula>Q95="Otro"</formula>
    </cfRule>
  </conditionalFormatting>
  <conditionalFormatting sqref="R96">
    <cfRule type="expression" dxfId="1231" priority="3516">
      <formula>Q96="Otro"</formula>
    </cfRule>
  </conditionalFormatting>
  <conditionalFormatting sqref="R96">
    <cfRule type="expression" dxfId="1230" priority="3515">
      <formula>Q96="Otro"</formula>
    </cfRule>
  </conditionalFormatting>
  <conditionalFormatting sqref="R97">
    <cfRule type="expression" dxfId="1229" priority="3510">
      <formula>Q97="Otro"</formula>
    </cfRule>
  </conditionalFormatting>
  <conditionalFormatting sqref="R97">
    <cfRule type="expression" dxfId="1228" priority="3509">
      <formula>Q97="Otro"</formula>
    </cfRule>
  </conditionalFormatting>
  <conditionalFormatting sqref="R98">
    <cfRule type="expression" dxfId="1227" priority="3504">
      <formula>Q98="Otro"</formula>
    </cfRule>
  </conditionalFormatting>
  <conditionalFormatting sqref="R98">
    <cfRule type="expression" dxfId="1226" priority="3503">
      <formula>Q98="Otro"</formula>
    </cfRule>
  </conditionalFormatting>
  <conditionalFormatting sqref="R99">
    <cfRule type="expression" dxfId="1225" priority="3498">
      <formula>Q99="Otro"</formula>
    </cfRule>
  </conditionalFormatting>
  <conditionalFormatting sqref="R99">
    <cfRule type="expression" dxfId="1224" priority="3497">
      <formula>Q99="Otro"</formula>
    </cfRule>
  </conditionalFormatting>
  <conditionalFormatting sqref="R100">
    <cfRule type="expression" dxfId="1223" priority="3492">
      <formula>Q100="Otro"</formula>
    </cfRule>
  </conditionalFormatting>
  <conditionalFormatting sqref="R100">
    <cfRule type="expression" dxfId="1222" priority="3491">
      <formula>Q100="Otro"</formula>
    </cfRule>
  </conditionalFormatting>
  <conditionalFormatting sqref="R101">
    <cfRule type="expression" dxfId="1221" priority="3486">
      <formula>Q101="Otro"</formula>
    </cfRule>
  </conditionalFormatting>
  <conditionalFormatting sqref="R101">
    <cfRule type="expression" dxfId="1220" priority="3485">
      <formula>Q101="Otro"</formula>
    </cfRule>
  </conditionalFormatting>
  <conditionalFormatting sqref="R102">
    <cfRule type="expression" dxfId="1219" priority="3480">
      <formula>Q102="Otro"</formula>
    </cfRule>
  </conditionalFormatting>
  <conditionalFormatting sqref="R102">
    <cfRule type="expression" dxfId="1218" priority="3479">
      <formula>Q102="Otro"</formula>
    </cfRule>
  </conditionalFormatting>
  <conditionalFormatting sqref="R103:R104">
    <cfRule type="expression" dxfId="1217" priority="3474">
      <formula>Q103="Otro"</formula>
    </cfRule>
  </conditionalFormatting>
  <conditionalFormatting sqref="R103:R104">
    <cfRule type="expression" dxfId="1216" priority="3473">
      <formula>Q103="Otro"</formula>
    </cfRule>
  </conditionalFormatting>
  <conditionalFormatting sqref="R105">
    <cfRule type="expression" dxfId="1215" priority="3468">
      <formula>Q105="Otro"</formula>
    </cfRule>
  </conditionalFormatting>
  <conditionalFormatting sqref="R105">
    <cfRule type="expression" dxfId="1214" priority="3467">
      <formula>Q105="Otro"</formula>
    </cfRule>
  </conditionalFormatting>
  <conditionalFormatting sqref="R106">
    <cfRule type="expression" dxfId="1213" priority="3462">
      <formula>Q106="Otro"</formula>
    </cfRule>
  </conditionalFormatting>
  <conditionalFormatting sqref="R106">
    <cfRule type="expression" dxfId="1212" priority="3461">
      <formula>Q106="Otro"</formula>
    </cfRule>
  </conditionalFormatting>
  <conditionalFormatting sqref="R107">
    <cfRule type="expression" dxfId="1211" priority="3456">
      <formula>Q107="Otro"</formula>
    </cfRule>
  </conditionalFormatting>
  <conditionalFormatting sqref="R107">
    <cfRule type="expression" dxfId="1210" priority="3455">
      <formula>Q107="Otro"</formula>
    </cfRule>
  </conditionalFormatting>
  <conditionalFormatting sqref="R108:R110">
    <cfRule type="expression" dxfId="1209" priority="3450">
      <formula>Q108="Otro"</formula>
    </cfRule>
  </conditionalFormatting>
  <conditionalFormatting sqref="R108:R110">
    <cfRule type="expression" dxfId="1208" priority="3449">
      <formula>Q108="Otro"</formula>
    </cfRule>
  </conditionalFormatting>
  <conditionalFormatting sqref="R111">
    <cfRule type="expression" dxfId="1207" priority="3444">
      <formula>Q111="Otro"</formula>
    </cfRule>
  </conditionalFormatting>
  <conditionalFormatting sqref="R111">
    <cfRule type="expression" dxfId="1206" priority="3443">
      <formula>Q111="Otro"</formula>
    </cfRule>
  </conditionalFormatting>
  <conditionalFormatting sqref="R114">
    <cfRule type="expression" dxfId="1205" priority="3426">
      <formula>Q114="Otro"</formula>
    </cfRule>
  </conditionalFormatting>
  <conditionalFormatting sqref="R114">
    <cfRule type="expression" dxfId="1204" priority="3425">
      <formula>Q114="Otro"</formula>
    </cfRule>
  </conditionalFormatting>
  <conditionalFormatting sqref="R115">
    <cfRule type="expression" dxfId="1203" priority="3420">
      <formula>Q115="Otro"</formula>
    </cfRule>
  </conditionalFormatting>
  <conditionalFormatting sqref="R115">
    <cfRule type="expression" dxfId="1202" priority="3419">
      <formula>Q115="Otro"</formula>
    </cfRule>
  </conditionalFormatting>
  <conditionalFormatting sqref="R116">
    <cfRule type="expression" dxfId="1201" priority="3414">
      <formula>Q116="Otro"</formula>
    </cfRule>
  </conditionalFormatting>
  <conditionalFormatting sqref="R116">
    <cfRule type="expression" dxfId="1200" priority="3413">
      <formula>Q116="Otro"</formula>
    </cfRule>
  </conditionalFormatting>
  <conditionalFormatting sqref="R117:R118">
    <cfRule type="expression" dxfId="1199" priority="3408">
      <formula>Q117="Otro"</formula>
    </cfRule>
  </conditionalFormatting>
  <conditionalFormatting sqref="R117:R118">
    <cfRule type="expression" dxfId="1198" priority="3407">
      <formula>Q117="Otro"</formula>
    </cfRule>
  </conditionalFormatting>
  <conditionalFormatting sqref="R123">
    <cfRule type="expression" dxfId="1197" priority="3399">
      <formula>Q123="Otro"</formula>
    </cfRule>
  </conditionalFormatting>
  <conditionalFormatting sqref="R123">
    <cfRule type="expression" dxfId="1196" priority="3398">
      <formula>Q123="Otro"</formula>
    </cfRule>
  </conditionalFormatting>
  <conditionalFormatting sqref="R123">
    <cfRule type="expression" dxfId="1195" priority="3397">
      <formula>Q123="Otro"</formula>
    </cfRule>
  </conditionalFormatting>
  <conditionalFormatting sqref="R123">
    <cfRule type="expression" dxfId="1194" priority="3396">
      <formula>Q123="Otro"</formula>
    </cfRule>
  </conditionalFormatting>
  <conditionalFormatting sqref="R123">
    <cfRule type="expression" dxfId="1193" priority="3395">
      <formula>Q123="Otro"</formula>
    </cfRule>
  </conditionalFormatting>
  <conditionalFormatting sqref="R123">
    <cfRule type="expression" dxfId="1192" priority="3394">
      <formula>Q123="Otro"</formula>
    </cfRule>
  </conditionalFormatting>
  <conditionalFormatting sqref="R123">
    <cfRule type="expression" dxfId="1191" priority="3393">
      <formula>Q123="Otro"</formula>
    </cfRule>
  </conditionalFormatting>
  <conditionalFormatting sqref="R123">
    <cfRule type="expression" dxfId="1190" priority="3392">
      <formula>Q123="Otro"</formula>
    </cfRule>
  </conditionalFormatting>
  <conditionalFormatting sqref="R123">
    <cfRule type="expression" dxfId="1189" priority="3391">
      <formula>Q123="Otro"</formula>
    </cfRule>
  </conditionalFormatting>
  <conditionalFormatting sqref="R123">
    <cfRule type="expression" dxfId="1188" priority="3390">
      <formula>Q123="Otro"</formula>
    </cfRule>
  </conditionalFormatting>
  <conditionalFormatting sqref="R123">
    <cfRule type="expression" dxfId="1187" priority="3389">
      <formula>Q123="Otro"</formula>
    </cfRule>
  </conditionalFormatting>
  <conditionalFormatting sqref="R123">
    <cfRule type="expression" dxfId="1186" priority="3388">
      <formula>Q123="Otro"</formula>
    </cfRule>
  </conditionalFormatting>
  <conditionalFormatting sqref="R123">
    <cfRule type="expression" dxfId="1185" priority="3387">
      <formula>Q123="Otro"</formula>
    </cfRule>
  </conditionalFormatting>
  <conditionalFormatting sqref="R123">
    <cfRule type="expression" dxfId="1184" priority="3386">
      <formula>Q123="Otro"</formula>
    </cfRule>
  </conditionalFormatting>
  <conditionalFormatting sqref="R124">
    <cfRule type="expression" dxfId="1183" priority="3383">
      <formula>Q124="Otro"</formula>
    </cfRule>
  </conditionalFormatting>
  <conditionalFormatting sqref="R124">
    <cfRule type="expression" dxfId="1182" priority="3382">
      <formula>Q124="Otro"</formula>
    </cfRule>
  </conditionalFormatting>
  <conditionalFormatting sqref="R124">
    <cfRule type="expression" dxfId="1181" priority="3381">
      <formula>Q124="Otro"</formula>
    </cfRule>
  </conditionalFormatting>
  <conditionalFormatting sqref="R124">
    <cfRule type="expression" dxfId="1180" priority="3380">
      <formula>Q124="Otro"</formula>
    </cfRule>
  </conditionalFormatting>
  <conditionalFormatting sqref="R124">
    <cfRule type="expression" dxfId="1179" priority="3379">
      <formula>Q124="Otro"</formula>
    </cfRule>
  </conditionalFormatting>
  <conditionalFormatting sqref="R124">
    <cfRule type="expression" dxfId="1178" priority="3378">
      <formula>Q124="Otro"</formula>
    </cfRule>
  </conditionalFormatting>
  <conditionalFormatting sqref="R124">
    <cfRule type="expression" dxfId="1177" priority="3377">
      <formula>Q124="Otro"</formula>
    </cfRule>
  </conditionalFormatting>
  <conditionalFormatting sqref="R124">
    <cfRule type="expression" dxfId="1176" priority="3376">
      <formula>Q124="Otro"</formula>
    </cfRule>
  </conditionalFormatting>
  <conditionalFormatting sqref="R124">
    <cfRule type="expression" dxfId="1175" priority="3375">
      <formula>Q124="Otro"</formula>
    </cfRule>
  </conditionalFormatting>
  <conditionalFormatting sqref="R124">
    <cfRule type="expression" dxfId="1174" priority="3374">
      <formula>Q124="Otro"</formula>
    </cfRule>
  </conditionalFormatting>
  <conditionalFormatting sqref="R124">
    <cfRule type="expression" dxfId="1173" priority="3373">
      <formula>Q124="Otro"</formula>
    </cfRule>
  </conditionalFormatting>
  <conditionalFormatting sqref="R124">
    <cfRule type="expression" dxfId="1172" priority="3372">
      <formula>Q124="Otro"</formula>
    </cfRule>
  </conditionalFormatting>
  <conditionalFormatting sqref="R124">
    <cfRule type="expression" dxfId="1171" priority="3371">
      <formula>Q124="Otro"</formula>
    </cfRule>
  </conditionalFormatting>
  <conditionalFormatting sqref="R124">
    <cfRule type="expression" dxfId="1170" priority="3370">
      <formula>Q124="Otro"</formula>
    </cfRule>
  </conditionalFormatting>
  <conditionalFormatting sqref="R125">
    <cfRule type="expression" dxfId="1169" priority="3367">
      <formula>Q125="Otro"</formula>
    </cfRule>
  </conditionalFormatting>
  <conditionalFormatting sqref="R125">
    <cfRule type="expression" dxfId="1168" priority="3366">
      <formula>Q125="Otro"</formula>
    </cfRule>
  </conditionalFormatting>
  <conditionalFormatting sqref="R125">
    <cfRule type="expression" dxfId="1167" priority="3365">
      <formula>Q125="Otro"</formula>
    </cfRule>
  </conditionalFormatting>
  <conditionalFormatting sqref="R125">
    <cfRule type="expression" dxfId="1166" priority="3364">
      <formula>Q125="Otro"</formula>
    </cfRule>
  </conditionalFormatting>
  <conditionalFormatting sqref="R125">
    <cfRule type="expression" dxfId="1165" priority="3363">
      <formula>Q125="Otro"</formula>
    </cfRule>
  </conditionalFormatting>
  <conditionalFormatting sqref="R125">
    <cfRule type="expression" dxfId="1164" priority="3362">
      <formula>Q125="Otro"</formula>
    </cfRule>
  </conditionalFormatting>
  <conditionalFormatting sqref="R125">
    <cfRule type="expression" dxfId="1163" priority="3361">
      <formula>Q125="Otro"</formula>
    </cfRule>
  </conditionalFormatting>
  <conditionalFormatting sqref="R125">
    <cfRule type="expression" dxfId="1162" priority="3360">
      <formula>Q125="Otro"</formula>
    </cfRule>
  </conditionalFormatting>
  <conditionalFormatting sqref="R125">
    <cfRule type="expression" dxfId="1161" priority="3359">
      <formula>Q125="Otro"</formula>
    </cfRule>
  </conditionalFormatting>
  <conditionalFormatting sqref="R125">
    <cfRule type="expression" dxfId="1160" priority="3358">
      <formula>Q125="Otro"</formula>
    </cfRule>
  </conditionalFormatting>
  <conditionalFormatting sqref="R125">
    <cfRule type="expression" dxfId="1159" priority="3357">
      <formula>Q125="Otro"</formula>
    </cfRule>
  </conditionalFormatting>
  <conditionalFormatting sqref="R125">
    <cfRule type="expression" dxfId="1158" priority="3356">
      <formula>Q125="Otro"</formula>
    </cfRule>
  </conditionalFormatting>
  <conditionalFormatting sqref="R125">
    <cfRule type="expression" dxfId="1157" priority="3355">
      <formula>Q125="Otro"</formula>
    </cfRule>
  </conditionalFormatting>
  <conditionalFormatting sqref="R125">
    <cfRule type="expression" dxfId="1156" priority="3354">
      <formula>Q125="Otro"</formula>
    </cfRule>
  </conditionalFormatting>
  <conditionalFormatting sqref="R126:R127">
    <cfRule type="expression" dxfId="1155" priority="3351">
      <formula>Q126="Otro"</formula>
    </cfRule>
  </conditionalFormatting>
  <conditionalFormatting sqref="R126:R127">
    <cfRule type="expression" dxfId="1154" priority="3350">
      <formula>Q126="Otro"</formula>
    </cfRule>
  </conditionalFormatting>
  <conditionalFormatting sqref="R126:R127">
    <cfRule type="expression" dxfId="1153" priority="3349">
      <formula>Q126="Otro"</formula>
    </cfRule>
  </conditionalFormatting>
  <conditionalFormatting sqref="R126:R127">
    <cfRule type="expression" dxfId="1152" priority="3348">
      <formula>Q126="Otro"</formula>
    </cfRule>
  </conditionalFormatting>
  <conditionalFormatting sqref="R126:R127">
    <cfRule type="expression" dxfId="1151" priority="3347">
      <formula>Q126="Otro"</formula>
    </cfRule>
  </conditionalFormatting>
  <conditionalFormatting sqref="R126:R127">
    <cfRule type="expression" dxfId="1150" priority="3346">
      <formula>Q126="Otro"</formula>
    </cfRule>
  </conditionalFormatting>
  <conditionalFormatting sqref="R126:R127">
    <cfRule type="expression" dxfId="1149" priority="3345">
      <formula>Q126="Otro"</formula>
    </cfRule>
  </conditionalFormatting>
  <conditionalFormatting sqref="R126:R127">
    <cfRule type="expression" dxfId="1148" priority="3344">
      <formula>Q126="Otro"</formula>
    </cfRule>
  </conditionalFormatting>
  <conditionalFormatting sqref="R126:R127">
    <cfRule type="expression" dxfId="1147" priority="3343">
      <formula>Q126="Otro"</formula>
    </cfRule>
  </conditionalFormatting>
  <conditionalFormatting sqref="R126:R127">
    <cfRule type="expression" dxfId="1146" priority="3342">
      <formula>Q126="Otro"</formula>
    </cfRule>
  </conditionalFormatting>
  <conditionalFormatting sqref="R126:R127">
    <cfRule type="expression" dxfId="1145" priority="3341">
      <formula>Q126="Otro"</formula>
    </cfRule>
  </conditionalFormatting>
  <conditionalFormatting sqref="R126:R127">
    <cfRule type="expression" dxfId="1144" priority="3340">
      <formula>Q126="Otro"</formula>
    </cfRule>
  </conditionalFormatting>
  <conditionalFormatting sqref="R126:R127">
    <cfRule type="expression" dxfId="1143" priority="3339">
      <formula>Q126="Otro"</formula>
    </cfRule>
  </conditionalFormatting>
  <conditionalFormatting sqref="R126:R127">
    <cfRule type="expression" dxfId="1142" priority="3338">
      <formula>Q126="Otro"</formula>
    </cfRule>
  </conditionalFormatting>
  <conditionalFormatting sqref="R128:R129">
    <cfRule type="expression" dxfId="1141" priority="3335">
      <formula>Q128="Otro"</formula>
    </cfRule>
  </conditionalFormatting>
  <conditionalFormatting sqref="R128:R129">
    <cfRule type="expression" dxfId="1140" priority="3334">
      <formula>Q128="Otro"</formula>
    </cfRule>
  </conditionalFormatting>
  <conditionalFormatting sqref="R128:R129">
    <cfRule type="expression" dxfId="1139" priority="3333">
      <formula>Q128="Otro"</formula>
    </cfRule>
  </conditionalFormatting>
  <conditionalFormatting sqref="R128:R129">
    <cfRule type="expression" dxfId="1138" priority="3332">
      <formula>Q128="Otro"</formula>
    </cfRule>
  </conditionalFormatting>
  <conditionalFormatting sqref="R128:R129">
    <cfRule type="expression" dxfId="1137" priority="3331">
      <formula>Q128="Otro"</formula>
    </cfRule>
  </conditionalFormatting>
  <conditionalFormatting sqref="R128:R129">
    <cfRule type="expression" dxfId="1136" priority="3330">
      <formula>Q128="Otro"</formula>
    </cfRule>
  </conditionalFormatting>
  <conditionalFormatting sqref="R128:R129">
    <cfRule type="expression" dxfId="1135" priority="3329">
      <formula>Q128="Otro"</formula>
    </cfRule>
  </conditionalFormatting>
  <conditionalFormatting sqref="R128:R129">
    <cfRule type="expression" dxfId="1134" priority="3328">
      <formula>Q128="Otro"</formula>
    </cfRule>
  </conditionalFormatting>
  <conditionalFormatting sqref="R128:R129">
    <cfRule type="expression" dxfId="1133" priority="3327">
      <formula>Q128="Otro"</formula>
    </cfRule>
  </conditionalFormatting>
  <conditionalFormatting sqref="R128:R129">
    <cfRule type="expression" dxfId="1132" priority="3326">
      <formula>Q128="Otro"</formula>
    </cfRule>
  </conditionalFormatting>
  <conditionalFormatting sqref="R128:R129">
    <cfRule type="expression" dxfId="1131" priority="3325">
      <formula>Q128="Otro"</formula>
    </cfRule>
  </conditionalFormatting>
  <conditionalFormatting sqref="R128:R129">
    <cfRule type="expression" dxfId="1130" priority="3324">
      <formula>Q128="Otro"</formula>
    </cfRule>
  </conditionalFormatting>
  <conditionalFormatting sqref="R128:R129">
    <cfRule type="expression" dxfId="1129" priority="3323">
      <formula>Q128="Otro"</formula>
    </cfRule>
  </conditionalFormatting>
  <conditionalFormatting sqref="R128:R129">
    <cfRule type="expression" dxfId="1128" priority="3322">
      <formula>Q128="Otro"</formula>
    </cfRule>
  </conditionalFormatting>
  <conditionalFormatting sqref="R123">
    <cfRule type="expression" dxfId="1127" priority="3140">
      <formula>Q123="Otro"</formula>
    </cfRule>
  </conditionalFormatting>
  <conditionalFormatting sqref="R123">
    <cfRule type="expression" dxfId="1126" priority="3139">
      <formula>Q123="Otro"</formula>
    </cfRule>
  </conditionalFormatting>
  <conditionalFormatting sqref="R124">
    <cfRule type="expression" dxfId="1125" priority="3134">
      <formula>Q124="Otro"</formula>
    </cfRule>
  </conditionalFormatting>
  <conditionalFormatting sqref="R124">
    <cfRule type="expression" dxfId="1124" priority="3133">
      <formula>Q124="Otro"</formula>
    </cfRule>
  </conditionalFormatting>
  <conditionalFormatting sqref="R125">
    <cfRule type="expression" dxfId="1123" priority="3128">
      <formula>Q125="Otro"</formula>
    </cfRule>
  </conditionalFormatting>
  <conditionalFormatting sqref="R125">
    <cfRule type="expression" dxfId="1122" priority="3127">
      <formula>Q125="Otro"</formula>
    </cfRule>
  </conditionalFormatting>
  <conditionalFormatting sqref="R126:R127">
    <cfRule type="expression" dxfId="1121" priority="3122">
      <formula>Q126="Otro"</formula>
    </cfRule>
  </conditionalFormatting>
  <conditionalFormatting sqref="R126:R127">
    <cfRule type="expression" dxfId="1120" priority="3121">
      <formula>Q126="Otro"</formula>
    </cfRule>
  </conditionalFormatting>
  <conditionalFormatting sqref="R128:R129">
    <cfRule type="expression" dxfId="1119" priority="3116">
      <formula>Q128="Otro"</formula>
    </cfRule>
  </conditionalFormatting>
  <conditionalFormatting sqref="R128:R129">
    <cfRule type="expression" dxfId="1118" priority="3115">
      <formula>Q128="Otro"</formula>
    </cfRule>
  </conditionalFormatting>
  <conditionalFormatting sqref="R131">
    <cfRule type="expression" dxfId="1117" priority="3047">
      <formula>Q131="Otro"</formula>
    </cfRule>
  </conditionalFormatting>
  <conditionalFormatting sqref="R131">
    <cfRule type="expression" dxfId="1116" priority="3046">
      <formula>Q131="Otro"</formula>
    </cfRule>
  </conditionalFormatting>
  <conditionalFormatting sqref="R131">
    <cfRule type="expression" dxfId="1115" priority="3045">
      <formula>Q131="Otro"</formula>
    </cfRule>
  </conditionalFormatting>
  <conditionalFormatting sqref="R131">
    <cfRule type="expression" dxfId="1114" priority="3044">
      <formula>Q131="Otro"</formula>
    </cfRule>
  </conditionalFormatting>
  <conditionalFormatting sqref="R131">
    <cfRule type="expression" dxfId="1113" priority="3043">
      <formula>Q131="Otro"</formula>
    </cfRule>
  </conditionalFormatting>
  <conditionalFormatting sqref="R131">
    <cfRule type="expression" dxfId="1112" priority="3042">
      <formula>Q131="Otro"</formula>
    </cfRule>
  </conditionalFormatting>
  <conditionalFormatting sqref="R131">
    <cfRule type="expression" dxfId="1111" priority="3041">
      <formula>Q131="Otro"</formula>
    </cfRule>
  </conditionalFormatting>
  <conditionalFormatting sqref="R131">
    <cfRule type="expression" dxfId="1110" priority="3040">
      <formula>Q131="Otro"</formula>
    </cfRule>
  </conditionalFormatting>
  <conditionalFormatting sqref="R131">
    <cfRule type="expression" dxfId="1109" priority="3039">
      <formula>Q131="Otro"</formula>
    </cfRule>
  </conditionalFormatting>
  <conditionalFormatting sqref="R131">
    <cfRule type="expression" dxfId="1108" priority="3038">
      <formula>Q131="Otro"</formula>
    </cfRule>
  </conditionalFormatting>
  <conditionalFormatting sqref="R131">
    <cfRule type="expression" dxfId="1107" priority="3037">
      <formula>Q131="Otro"</formula>
    </cfRule>
  </conditionalFormatting>
  <conditionalFormatting sqref="R131">
    <cfRule type="expression" dxfId="1106" priority="3036">
      <formula>Q131="Otro"</formula>
    </cfRule>
  </conditionalFormatting>
  <conditionalFormatting sqref="R131">
    <cfRule type="expression" dxfId="1105" priority="3035">
      <formula>Q131="Otro"</formula>
    </cfRule>
  </conditionalFormatting>
  <conditionalFormatting sqref="R131">
    <cfRule type="expression" dxfId="1104" priority="3034">
      <formula>Q131="Otro"</formula>
    </cfRule>
  </conditionalFormatting>
  <conditionalFormatting sqref="R132">
    <cfRule type="expression" dxfId="1103" priority="3031">
      <formula>Q132="Otro"</formula>
    </cfRule>
  </conditionalFormatting>
  <conditionalFormatting sqref="R132">
    <cfRule type="expression" dxfId="1102" priority="3030">
      <formula>Q132="Otro"</formula>
    </cfRule>
  </conditionalFormatting>
  <conditionalFormatting sqref="R132">
    <cfRule type="expression" dxfId="1101" priority="3029">
      <formula>Q132="Otro"</formula>
    </cfRule>
  </conditionalFormatting>
  <conditionalFormatting sqref="R132">
    <cfRule type="expression" dxfId="1100" priority="3028">
      <formula>Q132="Otro"</formula>
    </cfRule>
  </conditionalFormatting>
  <conditionalFormatting sqref="R132">
    <cfRule type="expression" dxfId="1099" priority="3027">
      <formula>Q132="Otro"</formula>
    </cfRule>
  </conditionalFormatting>
  <conditionalFormatting sqref="R132">
    <cfRule type="expression" dxfId="1098" priority="3026">
      <formula>Q132="Otro"</formula>
    </cfRule>
  </conditionalFormatting>
  <conditionalFormatting sqref="R132">
    <cfRule type="expression" dxfId="1097" priority="3025">
      <formula>Q132="Otro"</formula>
    </cfRule>
  </conditionalFormatting>
  <conditionalFormatting sqref="R132">
    <cfRule type="expression" dxfId="1096" priority="3024">
      <formula>Q132="Otro"</formula>
    </cfRule>
  </conditionalFormatting>
  <conditionalFormatting sqref="R132">
    <cfRule type="expression" dxfId="1095" priority="3023">
      <formula>Q132="Otro"</formula>
    </cfRule>
  </conditionalFormatting>
  <conditionalFormatting sqref="R132">
    <cfRule type="expression" dxfId="1094" priority="3022">
      <formula>Q132="Otro"</formula>
    </cfRule>
  </conditionalFormatting>
  <conditionalFormatting sqref="R132">
    <cfRule type="expression" dxfId="1093" priority="3021">
      <formula>Q132="Otro"</formula>
    </cfRule>
  </conditionalFormatting>
  <conditionalFormatting sqref="R132">
    <cfRule type="expression" dxfId="1092" priority="3020">
      <formula>Q132="Otro"</formula>
    </cfRule>
  </conditionalFormatting>
  <conditionalFormatting sqref="R132">
    <cfRule type="expression" dxfId="1091" priority="3019">
      <formula>Q132="Otro"</formula>
    </cfRule>
  </conditionalFormatting>
  <conditionalFormatting sqref="R132">
    <cfRule type="expression" dxfId="1090" priority="3018">
      <formula>Q132="Otro"</formula>
    </cfRule>
  </conditionalFormatting>
  <conditionalFormatting sqref="R133">
    <cfRule type="expression" dxfId="1089" priority="3015">
      <formula>Q133="Otro"</formula>
    </cfRule>
  </conditionalFormatting>
  <conditionalFormatting sqref="R133">
    <cfRule type="expression" dxfId="1088" priority="3014">
      <formula>Q133="Otro"</formula>
    </cfRule>
  </conditionalFormatting>
  <conditionalFormatting sqref="R133">
    <cfRule type="expression" dxfId="1087" priority="3013">
      <formula>Q133="Otro"</formula>
    </cfRule>
  </conditionalFormatting>
  <conditionalFormatting sqref="R133">
    <cfRule type="expression" dxfId="1086" priority="3012">
      <formula>Q133="Otro"</formula>
    </cfRule>
  </conditionalFormatting>
  <conditionalFormatting sqref="R133">
    <cfRule type="expression" dxfId="1085" priority="3011">
      <formula>Q133="Otro"</formula>
    </cfRule>
  </conditionalFormatting>
  <conditionalFormatting sqref="R133">
    <cfRule type="expression" dxfId="1084" priority="3010">
      <formula>Q133="Otro"</formula>
    </cfRule>
  </conditionalFormatting>
  <conditionalFormatting sqref="R133">
    <cfRule type="expression" dxfId="1083" priority="3009">
      <formula>Q133="Otro"</formula>
    </cfRule>
  </conditionalFormatting>
  <conditionalFormatting sqref="R133">
    <cfRule type="expression" dxfId="1082" priority="3008">
      <formula>Q133="Otro"</formula>
    </cfRule>
  </conditionalFormatting>
  <conditionalFormatting sqref="R133">
    <cfRule type="expression" dxfId="1081" priority="3007">
      <formula>Q133="Otro"</formula>
    </cfRule>
  </conditionalFormatting>
  <conditionalFormatting sqref="R133">
    <cfRule type="expression" dxfId="1080" priority="3006">
      <formula>Q133="Otro"</formula>
    </cfRule>
  </conditionalFormatting>
  <conditionalFormatting sqref="R133">
    <cfRule type="expression" dxfId="1079" priority="3005">
      <formula>Q133="Otro"</formula>
    </cfRule>
  </conditionalFormatting>
  <conditionalFormatting sqref="R133">
    <cfRule type="expression" dxfId="1078" priority="3004">
      <formula>Q133="Otro"</formula>
    </cfRule>
  </conditionalFormatting>
  <conditionalFormatting sqref="R133">
    <cfRule type="expression" dxfId="1077" priority="3003">
      <formula>Q133="Otro"</formula>
    </cfRule>
  </conditionalFormatting>
  <conditionalFormatting sqref="R133">
    <cfRule type="expression" dxfId="1076" priority="3002">
      <formula>Q133="Otro"</formula>
    </cfRule>
  </conditionalFormatting>
  <conditionalFormatting sqref="R134">
    <cfRule type="expression" dxfId="1075" priority="2999">
      <formula>Q134="Otro"</formula>
    </cfRule>
  </conditionalFormatting>
  <conditionalFormatting sqref="R134">
    <cfRule type="expression" dxfId="1074" priority="2998">
      <formula>Q134="Otro"</formula>
    </cfRule>
  </conditionalFormatting>
  <conditionalFormatting sqref="R134">
    <cfRule type="expression" dxfId="1073" priority="2997">
      <formula>Q134="Otro"</formula>
    </cfRule>
  </conditionalFormatting>
  <conditionalFormatting sqref="R134">
    <cfRule type="expression" dxfId="1072" priority="2996">
      <formula>Q134="Otro"</formula>
    </cfRule>
  </conditionalFormatting>
  <conditionalFormatting sqref="R134">
    <cfRule type="expression" dxfId="1071" priority="2995">
      <formula>Q134="Otro"</formula>
    </cfRule>
  </conditionalFormatting>
  <conditionalFormatting sqref="R134">
    <cfRule type="expression" dxfId="1070" priority="2994">
      <formula>Q134="Otro"</formula>
    </cfRule>
  </conditionalFormatting>
  <conditionalFormatting sqref="R134">
    <cfRule type="expression" dxfId="1069" priority="2993">
      <formula>Q134="Otro"</formula>
    </cfRule>
  </conditionalFormatting>
  <conditionalFormatting sqref="R134">
    <cfRule type="expression" dxfId="1068" priority="2992">
      <formula>Q134="Otro"</formula>
    </cfRule>
  </conditionalFormatting>
  <conditionalFormatting sqref="R134">
    <cfRule type="expression" dxfId="1067" priority="2991">
      <formula>Q134="Otro"</formula>
    </cfRule>
  </conditionalFormatting>
  <conditionalFormatting sqref="R134">
    <cfRule type="expression" dxfId="1066" priority="2990">
      <formula>Q134="Otro"</formula>
    </cfRule>
  </conditionalFormatting>
  <conditionalFormatting sqref="R134">
    <cfRule type="expression" dxfId="1065" priority="2989">
      <formula>Q134="Otro"</formula>
    </cfRule>
  </conditionalFormatting>
  <conditionalFormatting sqref="R134">
    <cfRule type="expression" dxfId="1064" priority="2988">
      <formula>Q134="Otro"</formula>
    </cfRule>
  </conditionalFormatting>
  <conditionalFormatting sqref="R134">
    <cfRule type="expression" dxfId="1063" priority="2987">
      <formula>Q134="Otro"</formula>
    </cfRule>
  </conditionalFormatting>
  <conditionalFormatting sqref="R134">
    <cfRule type="expression" dxfId="1062" priority="2986">
      <formula>Q134="Otro"</formula>
    </cfRule>
  </conditionalFormatting>
  <conditionalFormatting sqref="R135">
    <cfRule type="expression" dxfId="1061" priority="2983">
      <formula>Q135="Otro"</formula>
    </cfRule>
  </conditionalFormatting>
  <conditionalFormatting sqref="R135">
    <cfRule type="expression" dxfId="1060" priority="2982">
      <formula>Q135="Otro"</formula>
    </cfRule>
  </conditionalFormatting>
  <conditionalFormatting sqref="R135">
    <cfRule type="expression" dxfId="1059" priority="2981">
      <formula>Q135="Otro"</formula>
    </cfRule>
  </conditionalFormatting>
  <conditionalFormatting sqref="R135">
    <cfRule type="expression" dxfId="1058" priority="2980">
      <formula>Q135="Otro"</formula>
    </cfRule>
  </conditionalFormatting>
  <conditionalFormatting sqref="R135">
    <cfRule type="expression" dxfId="1057" priority="2979">
      <formula>Q135="Otro"</formula>
    </cfRule>
  </conditionalFormatting>
  <conditionalFormatting sqref="R135">
    <cfRule type="expression" dxfId="1056" priority="2978">
      <formula>Q135="Otro"</formula>
    </cfRule>
  </conditionalFormatting>
  <conditionalFormatting sqref="R135">
    <cfRule type="expression" dxfId="1055" priority="2977">
      <formula>Q135="Otro"</formula>
    </cfRule>
  </conditionalFormatting>
  <conditionalFormatting sqref="R135">
    <cfRule type="expression" dxfId="1054" priority="2976">
      <formula>Q135="Otro"</formula>
    </cfRule>
  </conditionalFormatting>
  <conditionalFormatting sqref="R135">
    <cfRule type="expression" dxfId="1053" priority="2975">
      <formula>Q135="Otro"</formula>
    </cfRule>
  </conditionalFormatting>
  <conditionalFormatting sqref="R135">
    <cfRule type="expression" dxfId="1052" priority="2974">
      <formula>Q135="Otro"</formula>
    </cfRule>
  </conditionalFormatting>
  <conditionalFormatting sqref="R135">
    <cfRule type="expression" dxfId="1051" priority="2973">
      <formula>Q135="Otro"</formula>
    </cfRule>
  </conditionalFormatting>
  <conditionalFormatting sqref="R135">
    <cfRule type="expression" dxfId="1050" priority="2972">
      <formula>Q135="Otro"</formula>
    </cfRule>
  </conditionalFormatting>
  <conditionalFormatting sqref="R135">
    <cfRule type="expression" dxfId="1049" priority="2971">
      <formula>Q135="Otro"</formula>
    </cfRule>
  </conditionalFormatting>
  <conditionalFormatting sqref="R135">
    <cfRule type="expression" dxfId="1048" priority="2970">
      <formula>Q135="Otro"</formula>
    </cfRule>
  </conditionalFormatting>
  <conditionalFormatting sqref="R136">
    <cfRule type="expression" dxfId="1047" priority="2967">
      <formula>Q136="Otro"</formula>
    </cfRule>
  </conditionalFormatting>
  <conditionalFormatting sqref="R136">
    <cfRule type="expression" dxfId="1046" priority="2966">
      <formula>Q136="Otro"</formula>
    </cfRule>
  </conditionalFormatting>
  <conditionalFormatting sqref="R136">
    <cfRule type="expression" dxfId="1045" priority="2965">
      <formula>Q136="Otro"</formula>
    </cfRule>
  </conditionalFormatting>
  <conditionalFormatting sqref="R136">
    <cfRule type="expression" dxfId="1044" priority="2964">
      <formula>Q136="Otro"</formula>
    </cfRule>
  </conditionalFormatting>
  <conditionalFormatting sqref="R136">
    <cfRule type="expression" dxfId="1043" priority="2963">
      <formula>Q136="Otro"</formula>
    </cfRule>
  </conditionalFormatting>
  <conditionalFormatting sqref="R136">
    <cfRule type="expression" dxfId="1042" priority="2962">
      <formula>Q136="Otro"</formula>
    </cfRule>
  </conditionalFormatting>
  <conditionalFormatting sqref="R136">
    <cfRule type="expression" dxfId="1041" priority="2961">
      <formula>Q136="Otro"</formula>
    </cfRule>
  </conditionalFormatting>
  <conditionalFormatting sqref="R136">
    <cfRule type="expression" dxfId="1040" priority="2960">
      <formula>Q136="Otro"</formula>
    </cfRule>
  </conditionalFormatting>
  <conditionalFormatting sqref="R136">
    <cfRule type="expression" dxfId="1039" priority="2959">
      <formula>Q136="Otro"</formula>
    </cfRule>
  </conditionalFormatting>
  <conditionalFormatting sqref="R136">
    <cfRule type="expression" dxfId="1038" priority="2958">
      <formula>Q136="Otro"</formula>
    </cfRule>
  </conditionalFormatting>
  <conditionalFormatting sqref="R136">
    <cfRule type="expression" dxfId="1037" priority="2957">
      <formula>Q136="Otro"</formula>
    </cfRule>
  </conditionalFormatting>
  <conditionalFormatting sqref="R136">
    <cfRule type="expression" dxfId="1036" priority="2956">
      <formula>Q136="Otro"</formula>
    </cfRule>
  </conditionalFormatting>
  <conditionalFormatting sqref="R136">
    <cfRule type="expression" dxfId="1035" priority="2955">
      <formula>Q136="Otro"</formula>
    </cfRule>
  </conditionalFormatting>
  <conditionalFormatting sqref="R136">
    <cfRule type="expression" dxfId="1034" priority="2954">
      <formula>Q136="Otro"</formula>
    </cfRule>
  </conditionalFormatting>
  <conditionalFormatting sqref="R137">
    <cfRule type="expression" dxfId="1033" priority="2935">
      <formula>Q137="Otro"</formula>
    </cfRule>
  </conditionalFormatting>
  <conditionalFormatting sqref="R137">
    <cfRule type="expression" dxfId="1032" priority="2934">
      <formula>Q137="Otro"</formula>
    </cfRule>
  </conditionalFormatting>
  <conditionalFormatting sqref="R137">
    <cfRule type="expression" dxfId="1031" priority="2933">
      <formula>Q137="Otro"</formula>
    </cfRule>
  </conditionalFormatting>
  <conditionalFormatting sqref="R137">
    <cfRule type="expression" dxfId="1030" priority="2932">
      <formula>Q137="Otro"</formula>
    </cfRule>
  </conditionalFormatting>
  <conditionalFormatting sqref="R137">
    <cfRule type="expression" dxfId="1029" priority="2931">
      <formula>Q137="Otro"</formula>
    </cfRule>
  </conditionalFormatting>
  <conditionalFormatting sqref="R137">
    <cfRule type="expression" dxfId="1028" priority="2930">
      <formula>Q137="Otro"</formula>
    </cfRule>
  </conditionalFormatting>
  <conditionalFormatting sqref="R137">
    <cfRule type="expression" dxfId="1027" priority="2929">
      <formula>Q137="Otro"</formula>
    </cfRule>
  </conditionalFormatting>
  <conditionalFormatting sqref="R137">
    <cfRule type="expression" dxfId="1026" priority="2928">
      <formula>Q137="Otro"</formula>
    </cfRule>
  </conditionalFormatting>
  <conditionalFormatting sqref="R137">
    <cfRule type="expression" dxfId="1025" priority="2927">
      <formula>Q137="Otro"</formula>
    </cfRule>
  </conditionalFormatting>
  <conditionalFormatting sqref="R137">
    <cfRule type="expression" dxfId="1024" priority="2926">
      <formula>Q137="Otro"</formula>
    </cfRule>
  </conditionalFormatting>
  <conditionalFormatting sqref="R137">
    <cfRule type="expression" dxfId="1023" priority="2925">
      <formula>Q137="Otro"</formula>
    </cfRule>
  </conditionalFormatting>
  <conditionalFormatting sqref="R137">
    <cfRule type="expression" dxfId="1022" priority="2924">
      <formula>Q137="Otro"</formula>
    </cfRule>
  </conditionalFormatting>
  <conditionalFormatting sqref="R137">
    <cfRule type="expression" dxfId="1021" priority="2923">
      <formula>Q137="Otro"</formula>
    </cfRule>
  </conditionalFormatting>
  <conditionalFormatting sqref="R137">
    <cfRule type="expression" dxfId="1020" priority="2922">
      <formula>Q137="Otro"</formula>
    </cfRule>
  </conditionalFormatting>
  <conditionalFormatting sqref="R138">
    <cfRule type="expression" dxfId="1019" priority="2919">
      <formula>Q138="Otro"</formula>
    </cfRule>
  </conditionalFormatting>
  <conditionalFormatting sqref="R138">
    <cfRule type="expression" dxfId="1018" priority="2918">
      <formula>Q138="Otro"</formula>
    </cfRule>
  </conditionalFormatting>
  <conditionalFormatting sqref="R138">
    <cfRule type="expression" dxfId="1017" priority="2917">
      <formula>Q138="Otro"</formula>
    </cfRule>
  </conditionalFormatting>
  <conditionalFormatting sqref="R138">
    <cfRule type="expression" dxfId="1016" priority="2916">
      <formula>Q138="Otro"</formula>
    </cfRule>
  </conditionalFormatting>
  <conditionalFormatting sqref="R138">
    <cfRule type="expression" dxfId="1015" priority="2915">
      <formula>Q138="Otro"</formula>
    </cfRule>
  </conditionalFormatting>
  <conditionalFormatting sqref="R138">
    <cfRule type="expression" dxfId="1014" priority="2914">
      <formula>Q138="Otro"</formula>
    </cfRule>
  </conditionalFormatting>
  <conditionalFormatting sqref="R138">
    <cfRule type="expression" dxfId="1013" priority="2913">
      <formula>Q138="Otro"</formula>
    </cfRule>
  </conditionalFormatting>
  <conditionalFormatting sqref="R138">
    <cfRule type="expression" dxfId="1012" priority="2912">
      <formula>Q138="Otro"</formula>
    </cfRule>
  </conditionalFormatting>
  <conditionalFormatting sqref="R138">
    <cfRule type="expression" dxfId="1011" priority="2911">
      <formula>Q138="Otro"</formula>
    </cfRule>
  </conditionalFormatting>
  <conditionalFormatting sqref="R138">
    <cfRule type="expression" dxfId="1010" priority="2910">
      <formula>Q138="Otro"</formula>
    </cfRule>
  </conditionalFormatting>
  <conditionalFormatting sqref="R138">
    <cfRule type="expression" dxfId="1009" priority="2909">
      <formula>Q138="Otro"</formula>
    </cfRule>
  </conditionalFormatting>
  <conditionalFormatting sqref="R138">
    <cfRule type="expression" dxfId="1008" priority="2908">
      <formula>Q138="Otro"</formula>
    </cfRule>
  </conditionalFormatting>
  <conditionalFormatting sqref="R138">
    <cfRule type="expression" dxfId="1007" priority="2907">
      <formula>Q138="Otro"</formula>
    </cfRule>
  </conditionalFormatting>
  <conditionalFormatting sqref="R138">
    <cfRule type="expression" dxfId="1006" priority="2906">
      <formula>Q138="Otro"</formula>
    </cfRule>
  </conditionalFormatting>
  <conditionalFormatting sqref="R141:R142">
    <cfRule type="expression" dxfId="1005" priority="2887">
      <formula>Q141="Otro"</formula>
    </cfRule>
  </conditionalFormatting>
  <conditionalFormatting sqref="R141:R142">
    <cfRule type="expression" dxfId="1004" priority="2886">
      <formula>Q141="Otro"</formula>
    </cfRule>
  </conditionalFormatting>
  <conditionalFormatting sqref="R141:R142">
    <cfRule type="expression" dxfId="1003" priority="2885">
      <formula>Q141="Otro"</formula>
    </cfRule>
  </conditionalFormatting>
  <conditionalFormatting sqref="R141:R142">
    <cfRule type="expression" dxfId="1002" priority="2884">
      <formula>Q141="Otro"</formula>
    </cfRule>
  </conditionalFormatting>
  <conditionalFormatting sqref="R141:R142">
    <cfRule type="expression" dxfId="1001" priority="2883">
      <formula>Q141="Otro"</formula>
    </cfRule>
  </conditionalFormatting>
  <conditionalFormatting sqref="R141:R142">
    <cfRule type="expression" dxfId="1000" priority="2882">
      <formula>Q141="Otro"</formula>
    </cfRule>
  </conditionalFormatting>
  <conditionalFormatting sqref="R141:R142">
    <cfRule type="expression" dxfId="999" priority="2881">
      <formula>Q141="Otro"</formula>
    </cfRule>
  </conditionalFormatting>
  <conditionalFormatting sqref="R141:R142">
    <cfRule type="expression" dxfId="998" priority="2880">
      <formula>Q141="Otro"</formula>
    </cfRule>
  </conditionalFormatting>
  <conditionalFormatting sqref="R141:R142">
    <cfRule type="expression" dxfId="997" priority="2879">
      <formula>Q141="Otro"</formula>
    </cfRule>
  </conditionalFormatting>
  <conditionalFormatting sqref="R141:R142">
    <cfRule type="expression" dxfId="996" priority="2878">
      <formula>Q141="Otro"</formula>
    </cfRule>
  </conditionalFormatting>
  <conditionalFormatting sqref="R141:R142">
    <cfRule type="expression" dxfId="995" priority="2877">
      <formula>Q141="Otro"</formula>
    </cfRule>
  </conditionalFormatting>
  <conditionalFormatting sqref="R141:R142">
    <cfRule type="expression" dxfId="994" priority="2876">
      <formula>Q141="Otro"</formula>
    </cfRule>
  </conditionalFormatting>
  <conditionalFormatting sqref="R141:R142">
    <cfRule type="expression" dxfId="993" priority="2875">
      <formula>Q141="Otro"</formula>
    </cfRule>
  </conditionalFormatting>
  <conditionalFormatting sqref="R141:R142">
    <cfRule type="expression" dxfId="992" priority="2874">
      <formula>Q141="Otro"</formula>
    </cfRule>
  </conditionalFormatting>
  <conditionalFormatting sqref="R131">
    <cfRule type="expression" dxfId="991" priority="2788">
      <formula>Q131="Otro"</formula>
    </cfRule>
  </conditionalFormatting>
  <conditionalFormatting sqref="R131">
    <cfRule type="expression" dxfId="990" priority="2787">
      <formula>Q131="Otro"</formula>
    </cfRule>
  </conditionalFormatting>
  <conditionalFormatting sqref="R132">
    <cfRule type="expression" dxfId="989" priority="2782">
      <formula>Q132="Otro"</formula>
    </cfRule>
  </conditionalFormatting>
  <conditionalFormatting sqref="R132">
    <cfRule type="expression" dxfId="988" priority="2781">
      <formula>Q132="Otro"</formula>
    </cfRule>
  </conditionalFormatting>
  <conditionalFormatting sqref="R133">
    <cfRule type="expression" dxfId="987" priority="2776">
      <formula>Q133="Otro"</formula>
    </cfRule>
  </conditionalFormatting>
  <conditionalFormatting sqref="R133">
    <cfRule type="expression" dxfId="986" priority="2775">
      <formula>Q133="Otro"</formula>
    </cfRule>
  </conditionalFormatting>
  <conditionalFormatting sqref="R134">
    <cfRule type="expression" dxfId="985" priority="2770">
      <formula>Q134="Otro"</formula>
    </cfRule>
  </conditionalFormatting>
  <conditionalFormatting sqref="R134">
    <cfRule type="expression" dxfId="984" priority="2769">
      <formula>Q134="Otro"</formula>
    </cfRule>
  </conditionalFormatting>
  <conditionalFormatting sqref="R135">
    <cfRule type="expression" dxfId="983" priority="2764">
      <formula>Q135="Otro"</formula>
    </cfRule>
  </conditionalFormatting>
  <conditionalFormatting sqref="R135">
    <cfRule type="expression" dxfId="982" priority="2763">
      <formula>Q135="Otro"</formula>
    </cfRule>
  </conditionalFormatting>
  <conditionalFormatting sqref="R136">
    <cfRule type="expression" dxfId="981" priority="2758">
      <formula>Q136="Otro"</formula>
    </cfRule>
  </conditionalFormatting>
  <conditionalFormatting sqref="R136">
    <cfRule type="expression" dxfId="980" priority="2757">
      <formula>Q136="Otro"</formula>
    </cfRule>
  </conditionalFormatting>
  <conditionalFormatting sqref="R137">
    <cfRule type="expression" dxfId="979" priority="2746">
      <formula>Q137="Otro"</formula>
    </cfRule>
  </conditionalFormatting>
  <conditionalFormatting sqref="R137">
    <cfRule type="expression" dxfId="978" priority="2745">
      <formula>Q137="Otro"</formula>
    </cfRule>
  </conditionalFormatting>
  <conditionalFormatting sqref="R138">
    <cfRule type="expression" dxfId="977" priority="2740">
      <formula>Q138="Otro"</formula>
    </cfRule>
  </conditionalFormatting>
  <conditionalFormatting sqref="R138">
    <cfRule type="expression" dxfId="976" priority="2739">
      <formula>Q138="Otro"</formula>
    </cfRule>
  </conditionalFormatting>
  <conditionalFormatting sqref="R141:R142">
    <cfRule type="expression" dxfId="975" priority="2728">
      <formula>Q141="Otro"</formula>
    </cfRule>
  </conditionalFormatting>
  <conditionalFormatting sqref="R141:R142">
    <cfRule type="expression" dxfId="974" priority="2727">
      <formula>Q141="Otro"</formula>
    </cfRule>
  </conditionalFormatting>
  <conditionalFormatting sqref="R7">
    <cfRule type="expression" dxfId="973" priority="2695">
      <formula>Q7="Otro"</formula>
    </cfRule>
  </conditionalFormatting>
  <conditionalFormatting sqref="R7">
    <cfRule type="expression" dxfId="972" priority="2694">
      <formula>Q7="Otro"</formula>
    </cfRule>
  </conditionalFormatting>
  <conditionalFormatting sqref="R7">
    <cfRule type="expression" dxfId="971" priority="2692">
      <formula>Q7="Otro"</formula>
    </cfRule>
  </conditionalFormatting>
  <conditionalFormatting sqref="R7">
    <cfRule type="expression" dxfId="970" priority="2691">
      <formula>Q7="Otro"</formula>
    </cfRule>
  </conditionalFormatting>
  <conditionalFormatting sqref="R8:R9">
    <cfRule type="expression" dxfId="969" priority="2689">
      <formula>Q8="Otro"</formula>
    </cfRule>
  </conditionalFormatting>
  <conditionalFormatting sqref="R8:R9">
    <cfRule type="expression" dxfId="968" priority="2688">
      <formula>Q8="Otro"</formula>
    </cfRule>
  </conditionalFormatting>
  <conditionalFormatting sqref="R8:R9">
    <cfRule type="expression" dxfId="967" priority="2686">
      <formula>Q8="Otro"</formula>
    </cfRule>
  </conditionalFormatting>
  <conditionalFormatting sqref="R8:R9">
    <cfRule type="expression" dxfId="966" priority="2685">
      <formula>Q8="Otro"</formula>
    </cfRule>
  </conditionalFormatting>
  <conditionalFormatting sqref="R10:R11">
    <cfRule type="expression" dxfId="965" priority="2682">
      <formula>Q10="Otro"</formula>
    </cfRule>
  </conditionalFormatting>
  <conditionalFormatting sqref="R10:R11">
    <cfRule type="expression" dxfId="964" priority="2681">
      <formula>Q10="Otro"</formula>
    </cfRule>
  </conditionalFormatting>
  <conditionalFormatting sqref="R13">
    <cfRule type="expression" dxfId="963" priority="2678">
      <formula>Q13="Otro"</formula>
    </cfRule>
  </conditionalFormatting>
  <conditionalFormatting sqref="R13">
    <cfRule type="expression" dxfId="962" priority="2677">
      <formula>Q13="Otro"</formula>
    </cfRule>
  </conditionalFormatting>
  <conditionalFormatting sqref="R14:R15">
    <cfRule type="expression" dxfId="961" priority="2662">
      <formula>Q14="Otro"</formula>
    </cfRule>
  </conditionalFormatting>
  <conditionalFormatting sqref="R14:R15">
    <cfRule type="expression" dxfId="960" priority="2661">
      <formula>Q14="Otro"</formula>
    </cfRule>
  </conditionalFormatting>
  <conditionalFormatting sqref="R17">
    <cfRule type="expression" dxfId="959" priority="2658">
      <formula>Q17="Otro"</formula>
    </cfRule>
  </conditionalFormatting>
  <conditionalFormatting sqref="R17">
    <cfRule type="expression" dxfId="958" priority="2657">
      <formula>Q17="Otro"</formula>
    </cfRule>
  </conditionalFormatting>
  <conditionalFormatting sqref="R18">
    <cfRule type="expression" dxfId="957" priority="2654">
      <formula>Q18="Otro"</formula>
    </cfRule>
  </conditionalFormatting>
  <conditionalFormatting sqref="R18">
    <cfRule type="expression" dxfId="956" priority="2653">
      <formula>Q18="Otro"</formula>
    </cfRule>
  </conditionalFormatting>
  <conditionalFormatting sqref="R19">
    <cfRule type="expression" dxfId="955" priority="2650">
      <formula>Q19="Otro"</formula>
    </cfRule>
  </conditionalFormatting>
  <conditionalFormatting sqref="R19">
    <cfRule type="expression" dxfId="954" priority="2649">
      <formula>Q19="Otro"</formula>
    </cfRule>
  </conditionalFormatting>
  <conditionalFormatting sqref="R20:R22">
    <cfRule type="expression" dxfId="953" priority="2646">
      <formula>Q20="Otro"</formula>
    </cfRule>
  </conditionalFormatting>
  <conditionalFormatting sqref="R20:R22">
    <cfRule type="expression" dxfId="952" priority="2645">
      <formula>Q20="Otro"</formula>
    </cfRule>
  </conditionalFormatting>
  <conditionalFormatting sqref="R24:R25">
    <cfRule type="expression" dxfId="951" priority="2642">
      <formula>Q24="Otro"</formula>
    </cfRule>
  </conditionalFormatting>
  <conditionalFormatting sqref="R24:R25">
    <cfRule type="expression" dxfId="950" priority="2641">
      <formula>Q24="Otro"</formula>
    </cfRule>
  </conditionalFormatting>
  <conditionalFormatting sqref="R29">
    <cfRule type="expression" dxfId="949" priority="2639">
      <formula>Q29="Otro"</formula>
    </cfRule>
  </conditionalFormatting>
  <conditionalFormatting sqref="R29">
    <cfRule type="expression" dxfId="948" priority="2638">
      <formula>Q29="Otro"</formula>
    </cfRule>
  </conditionalFormatting>
  <conditionalFormatting sqref="R29">
    <cfRule type="expression" dxfId="947" priority="2636">
      <formula>Q29="Otro"</formula>
    </cfRule>
  </conditionalFormatting>
  <conditionalFormatting sqref="R29">
    <cfRule type="expression" dxfId="946" priority="2635">
      <formula>Q29="Otro"</formula>
    </cfRule>
  </conditionalFormatting>
  <conditionalFormatting sqref="R30:R31">
    <cfRule type="expression" dxfId="945" priority="2633">
      <formula>Q30="Otro"</formula>
    </cfRule>
  </conditionalFormatting>
  <conditionalFormatting sqref="R30:R31">
    <cfRule type="expression" dxfId="944" priority="2632">
      <formula>Q30="Otro"</formula>
    </cfRule>
  </conditionalFormatting>
  <conditionalFormatting sqref="R30:R31">
    <cfRule type="expression" dxfId="943" priority="2630">
      <formula>Q30="Otro"</formula>
    </cfRule>
  </conditionalFormatting>
  <conditionalFormatting sqref="R30:R31">
    <cfRule type="expression" dxfId="942" priority="2629">
      <formula>Q30="Otro"</formula>
    </cfRule>
  </conditionalFormatting>
  <conditionalFormatting sqref="R32 R46">
    <cfRule type="expression" dxfId="941" priority="2627">
      <formula>Q32="Otro"</formula>
    </cfRule>
  </conditionalFormatting>
  <conditionalFormatting sqref="R32 R46">
    <cfRule type="expression" dxfId="940" priority="2626">
      <formula>Q32="Otro"</formula>
    </cfRule>
  </conditionalFormatting>
  <conditionalFormatting sqref="R32 R46">
    <cfRule type="expression" dxfId="939" priority="2624">
      <formula>Q32="Otro"</formula>
    </cfRule>
  </conditionalFormatting>
  <conditionalFormatting sqref="R32 R46">
    <cfRule type="expression" dxfId="938" priority="2623">
      <formula>Q32="Otro"</formula>
    </cfRule>
  </conditionalFormatting>
  <conditionalFormatting sqref="R48">
    <cfRule type="expression" dxfId="937" priority="2621">
      <formula>Q48="Otro"</formula>
    </cfRule>
  </conditionalFormatting>
  <conditionalFormatting sqref="R48">
    <cfRule type="expression" dxfId="936" priority="2620">
      <formula>Q48="Otro"</formula>
    </cfRule>
  </conditionalFormatting>
  <conditionalFormatting sqref="R48">
    <cfRule type="expression" dxfId="935" priority="2618">
      <formula>Q48="Otro"</formula>
    </cfRule>
  </conditionalFormatting>
  <conditionalFormatting sqref="R48">
    <cfRule type="expression" dxfId="934" priority="2617">
      <formula>Q48="Otro"</formula>
    </cfRule>
  </conditionalFormatting>
  <conditionalFormatting sqref="R59">
    <cfRule type="expression" dxfId="933" priority="2615">
      <formula>Q59="Otro"</formula>
    </cfRule>
  </conditionalFormatting>
  <conditionalFormatting sqref="R59">
    <cfRule type="expression" dxfId="932" priority="2614">
      <formula>Q59="Otro"</formula>
    </cfRule>
  </conditionalFormatting>
  <conditionalFormatting sqref="R59">
    <cfRule type="expression" dxfId="931" priority="2612">
      <formula>Q59="Otro"</formula>
    </cfRule>
  </conditionalFormatting>
  <conditionalFormatting sqref="R59">
    <cfRule type="expression" dxfId="930" priority="2611">
      <formula>Q59="Otro"</formula>
    </cfRule>
  </conditionalFormatting>
  <conditionalFormatting sqref="R60:R62">
    <cfRule type="expression" dxfId="929" priority="2609">
      <formula>Q60="Otro"</formula>
    </cfRule>
  </conditionalFormatting>
  <conditionalFormatting sqref="R60:R62">
    <cfRule type="expression" dxfId="928" priority="2608">
      <formula>Q60="Otro"</formula>
    </cfRule>
  </conditionalFormatting>
  <conditionalFormatting sqref="R60:R62">
    <cfRule type="expression" dxfId="927" priority="2606">
      <formula>Q60="Otro"</formula>
    </cfRule>
  </conditionalFormatting>
  <conditionalFormatting sqref="R60:R62">
    <cfRule type="expression" dxfId="926" priority="2605">
      <formula>Q60="Otro"</formula>
    </cfRule>
  </conditionalFormatting>
  <conditionalFormatting sqref="R63">
    <cfRule type="expression" dxfId="925" priority="2603">
      <formula>Q63="Otro"</formula>
    </cfRule>
  </conditionalFormatting>
  <conditionalFormatting sqref="R63">
    <cfRule type="expression" dxfId="924" priority="2602">
      <formula>Q63="Otro"</formula>
    </cfRule>
  </conditionalFormatting>
  <conditionalFormatting sqref="R63">
    <cfRule type="expression" dxfId="923" priority="2600">
      <formula>Q63="Otro"</formula>
    </cfRule>
  </conditionalFormatting>
  <conditionalFormatting sqref="R63">
    <cfRule type="expression" dxfId="922" priority="2599">
      <formula>Q63="Otro"</formula>
    </cfRule>
  </conditionalFormatting>
  <conditionalFormatting sqref="R95">
    <cfRule type="expression" dxfId="921" priority="2585">
      <formula>Q95="Otro"</formula>
    </cfRule>
  </conditionalFormatting>
  <conditionalFormatting sqref="R95">
    <cfRule type="expression" dxfId="920" priority="2584">
      <formula>Q95="Otro"</formula>
    </cfRule>
  </conditionalFormatting>
  <conditionalFormatting sqref="R95">
    <cfRule type="expression" dxfId="919" priority="2582">
      <formula>Q95="Otro"</formula>
    </cfRule>
  </conditionalFormatting>
  <conditionalFormatting sqref="R95">
    <cfRule type="expression" dxfId="918" priority="2581">
      <formula>Q95="Otro"</formula>
    </cfRule>
  </conditionalFormatting>
  <conditionalFormatting sqref="R96">
    <cfRule type="expression" dxfId="917" priority="2579">
      <formula>Q96="Otro"</formula>
    </cfRule>
  </conditionalFormatting>
  <conditionalFormatting sqref="R96">
    <cfRule type="expression" dxfId="916" priority="2578">
      <formula>Q96="Otro"</formula>
    </cfRule>
  </conditionalFormatting>
  <conditionalFormatting sqref="R96">
    <cfRule type="expression" dxfId="915" priority="2576">
      <formula>Q96="Otro"</formula>
    </cfRule>
  </conditionalFormatting>
  <conditionalFormatting sqref="R96">
    <cfRule type="expression" dxfId="914" priority="2575">
      <formula>Q96="Otro"</formula>
    </cfRule>
  </conditionalFormatting>
  <conditionalFormatting sqref="R97">
    <cfRule type="expression" dxfId="913" priority="2573">
      <formula>Q97="Otro"</formula>
    </cfRule>
  </conditionalFormatting>
  <conditionalFormatting sqref="R97">
    <cfRule type="expression" dxfId="912" priority="2572">
      <formula>Q97="Otro"</formula>
    </cfRule>
  </conditionalFormatting>
  <conditionalFormatting sqref="R97">
    <cfRule type="expression" dxfId="911" priority="2570">
      <formula>Q97="Otro"</formula>
    </cfRule>
  </conditionalFormatting>
  <conditionalFormatting sqref="R97">
    <cfRule type="expression" dxfId="910" priority="2569">
      <formula>Q97="Otro"</formula>
    </cfRule>
  </conditionalFormatting>
  <conditionalFormatting sqref="R98">
    <cfRule type="expression" dxfId="909" priority="2567">
      <formula>Q98="Otro"</formula>
    </cfRule>
  </conditionalFormatting>
  <conditionalFormatting sqref="R98">
    <cfRule type="expression" dxfId="908" priority="2566">
      <formula>Q98="Otro"</formula>
    </cfRule>
  </conditionalFormatting>
  <conditionalFormatting sqref="R98">
    <cfRule type="expression" dxfId="907" priority="2564">
      <formula>Q98="Otro"</formula>
    </cfRule>
  </conditionalFormatting>
  <conditionalFormatting sqref="R98">
    <cfRule type="expression" dxfId="906" priority="2563">
      <formula>Q98="Otro"</formula>
    </cfRule>
  </conditionalFormatting>
  <conditionalFormatting sqref="R99">
    <cfRule type="expression" dxfId="905" priority="2561">
      <formula>Q99="Otro"</formula>
    </cfRule>
  </conditionalFormatting>
  <conditionalFormatting sqref="R99">
    <cfRule type="expression" dxfId="904" priority="2560">
      <formula>Q99="Otro"</formula>
    </cfRule>
  </conditionalFormatting>
  <conditionalFormatting sqref="R99">
    <cfRule type="expression" dxfId="903" priority="2558">
      <formula>Q99="Otro"</formula>
    </cfRule>
  </conditionalFormatting>
  <conditionalFormatting sqref="R99">
    <cfRule type="expression" dxfId="902" priority="2557">
      <formula>Q99="Otro"</formula>
    </cfRule>
  </conditionalFormatting>
  <conditionalFormatting sqref="R100">
    <cfRule type="expression" dxfId="901" priority="2555">
      <formula>Q100="Otro"</formula>
    </cfRule>
  </conditionalFormatting>
  <conditionalFormatting sqref="R100">
    <cfRule type="expression" dxfId="900" priority="2554">
      <formula>Q100="Otro"</formula>
    </cfRule>
  </conditionalFormatting>
  <conditionalFormatting sqref="R100">
    <cfRule type="expression" dxfId="899" priority="2552">
      <formula>Q100="Otro"</formula>
    </cfRule>
  </conditionalFormatting>
  <conditionalFormatting sqref="R100">
    <cfRule type="expression" dxfId="898" priority="2551">
      <formula>Q100="Otro"</formula>
    </cfRule>
  </conditionalFormatting>
  <conditionalFormatting sqref="R101">
    <cfRule type="expression" dxfId="897" priority="2549">
      <formula>Q101="Otro"</formula>
    </cfRule>
  </conditionalFormatting>
  <conditionalFormatting sqref="R101">
    <cfRule type="expression" dxfId="896" priority="2548">
      <formula>Q101="Otro"</formula>
    </cfRule>
  </conditionalFormatting>
  <conditionalFormatting sqref="R101">
    <cfRule type="expression" dxfId="895" priority="2546">
      <formula>Q101="Otro"</formula>
    </cfRule>
  </conditionalFormatting>
  <conditionalFormatting sqref="R101">
    <cfRule type="expression" dxfId="894" priority="2545">
      <formula>Q101="Otro"</formula>
    </cfRule>
  </conditionalFormatting>
  <conditionalFormatting sqref="R102">
    <cfRule type="expression" dxfId="893" priority="2543">
      <formula>Q102="Otro"</formula>
    </cfRule>
  </conditionalFormatting>
  <conditionalFormatting sqref="R102">
    <cfRule type="expression" dxfId="892" priority="2542">
      <formula>Q102="Otro"</formula>
    </cfRule>
  </conditionalFormatting>
  <conditionalFormatting sqref="R102">
    <cfRule type="expression" dxfId="891" priority="2540">
      <formula>Q102="Otro"</formula>
    </cfRule>
  </conditionalFormatting>
  <conditionalFormatting sqref="R102">
    <cfRule type="expression" dxfId="890" priority="2539">
      <formula>Q102="Otro"</formula>
    </cfRule>
  </conditionalFormatting>
  <conditionalFormatting sqref="R103">
    <cfRule type="expression" dxfId="889" priority="2537">
      <formula>Q103="Otro"</formula>
    </cfRule>
  </conditionalFormatting>
  <conditionalFormatting sqref="R103">
    <cfRule type="expression" dxfId="888" priority="2536">
      <formula>Q103="Otro"</formula>
    </cfRule>
  </conditionalFormatting>
  <conditionalFormatting sqref="R103">
    <cfRule type="expression" dxfId="887" priority="2534">
      <formula>Q103="Otro"</formula>
    </cfRule>
  </conditionalFormatting>
  <conditionalFormatting sqref="R103">
    <cfRule type="expression" dxfId="886" priority="2533">
      <formula>Q103="Otro"</formula>
    </cfRule>
  </conditionalFormatting>
  <conditionalFormatting sqref="R104">
    <cfRule type="expression" dxfId="885" priority="2531">
      <formula>Q104="Otro"</formula>
    </cfRule>
  </conditionalFormatting>
  <conditionalFormatting sqref="R104">
    <cfRule type="expression" dxfId="884" priority="2530">
      <formula>Q104="Otro"</formula>
    </cfRule>
  </conditionalFormatting>
  <conditionalFormatting sqref="R104">
    <cfRule type="expression" dxfId="883" priority="2528">
      <formula>Q104="Otro"</formula>
    </cfRule>
  </conditionalFormatting>
  <conditionalFormatting sqref="R104">
    <cfRule type="expression" dxfId="882" priority="2527">
      <formula>Q104="Otro"</formula>
    </cfRule>
  </conditionalFormatting>
  <conditionalFormatting sqref="R105">
    <cfRule type="expression" dxfId="881" priority="2525">
      <formula>Q105="Otro"</formula>
    </cfRule>
  </conditionalFormatting>
  <conditionalFormatting sqref="R105">
    <cfRule type="expression" dxfId="880" priority="2524">
      <formula>Q105="Otro"</formula>
    </cfRule>
  </conditionalFormatting>
  <conditionalFormatting sqref="R105">
    <cfRule type="expression" dxfId="879" priority="2522">
      <formula>Q105="Otro"</formula>
    </cfRule>
  </conditionalFormatting>
  <conditionalFormatting sqref="R105">
    <cfRule type="expression" dxfId="878" priority="2521">
      <formula>Q105="Otro"</formula>
    </cfRule>
  </conditionalFormatting>
  <conditionalFormatting sqref="R106">
    <cfRule type="expression" dxfId="877" priority="2519">
      <formula>Q106="Otro"</formula>
    </cfRule>
  </conditionalFormatting>
  <conditionalFormatting sqref="R106">
    <cfRule type="expression" dxfId="876" priority="2518">
      <formula>Q106="Otro"</formula>
    </cfRule>
  </conditionalFormatting>
  <conditionalFormatting sqref="R106">
    <cfRule type="expression" dxfId="875" priority="2516">
      <formula>Q106="Otro"</formula>
    </cfRule>
  </conditionalFormatting>
  <conditionalFormatting sqref="R106">
    <cfRule type="expression" dxfId="874" priority="2515">
      <formula>Q106="Otro"</formula>
    </cfRule>
  </conditionalFormatting>
  <conditionalFormatting sqref="R107">
    <cfRule type="expression" dxfId="873" priority="2513">
      <formula>Q107="Otro"</formula>
    </cfRule>
  </conditionalFormatting>
  <conditionalFormatting sqref="R107">
    <cfRule type="expression" dxfId="872" priority="2512">
      <formula>Q107="Otro"</formula>
    </cfRule>
  </conditionalFormatting>
  <conditionalFormatting sqref="R107">
    <cfRule type="expression" dxfId="871" priority="2510">
      <formula>Q107="Otro"</formula>
    </cfRule>
  </conditionalFormatting>
  <conditionalFormatting sqref="R107">
    <cfRule type="expression" dxfId="870" priority="2509">
      <formula>Q107="Otro"</formula>
    </cfRule>
  </conditionalFormatting>
  <conditionalFormatting sqref="R108:R110">
    <cfRule type="expression" dxfId="869" priority="2507">
      <formula>Q108="Otro"</formula>
    </cfRule>
  </conditionalFormatting>
  <conditionalFormatting sqref="R108:R110">
    <cfRule type="expression" dxfId="868" priority="2506">
      <formula>Q108="Otro"</formula>
    </cfRule>
  </conditionalFormatting>
  <conditionalFormatting sqref="R108:R110">
    <cfRule type="expression" dxfId="867" priority="2504">
      <formula>Q108="Otro"</formula>
    </cfRule>
  </conditionalFormatting>
  <conditionalFormatting sqref="R108:R110">
    <cfRule type="expression" dxfId="866" priority="2503">
      <formula>Q108="Otro"</formula>
    </cfRule>
  </conditionalFormatting>
  <conditionalFormatting sqref="R111">
    <cfRule type="expression" dxfId="865" priority="2501">
      <formula>Q111="Otro"</formula>
    </cfRule>
  </conditionalFormatting>
  <conditionalFormatting sqref="R111">
    <cfRule type="expression" dxfId="864" priority="2500">
      <formula>Q111="Otro"</formula>
    </cfRule>
  </conditionalFormatting>
  <conditionalFormatting sqref="R111">
    <cfRule type="expression" dxfId="863" priority="2498">
      <formula>Q111="Otro"</formula>
    </cfRule>
  </conditionalFormatting>
  <conditionalFormatting sqref="R111">
    <cfRule type="expression" dxfId="862" priority="2497">
      <formula>Q111="Otro"</formula>
    </cfRule>
  </conditionalFormatting>
  <conditionalFormatting sqref="R114">
    <cfRule type="expression" dxfId="861" priority="2483">
      <formula>Q114="Otro"</formula>
    </cfRule>
  </conditionalFormatting>
  <conditionalFormatting sqref="R114">
    <cfRule type="expression" dxfId="860" priority="2482">
      <formula>Q114="Otro"</formula>
    </cfRule>
  </conditionalFormatting>
  <conditionalFormatting sqref="R114">
    <cfRule type="expression" dxfId="859" priority="2480">
      <formula>Q114="Otro"</formula>
    </cfRule>
  </conditionalFormatting>
  <conditionalFormatting sqref="R114">
    <cfRule type="expression" dxfId="858" priority="2479">
      <formula>Q114="Otro"</formula>
    </cfRule>
  </conditionalFormatting>
  <conditionalFormatting sqref="R115">
    <cfRule type="expression" dxfId="857" priority="2477">
      <formula>Q115="Otro"</formula>
    </cfRule>
  </conditionalFormatting>
  <conditionalFormatting sqref="R115">
    <cfRule type="expression" dxfId="856" priority="2476">
      <formula>Q115="Otro"</formula>
    </cfRule>
  </conditionalFormatting>
  <conditionalFormatting sqref="R115">
    <cfRule type="expression" dxfId="855" priority="2474">
      <formula>Q115="Otro"</formula>
    </cfRule>
  </conditionalFormatting>
  <conditionalFormatting sqref="R115">
    <cfRule type="expression" dxfId="854" priority="2473">
      <formula>Q115="Otro"</formula>
    </cfRule>
  </conditionalFormatting>
  <conditionalFormatting sqref="R116">
    <cfRule type="expression" dxfId="853" priority="2471">
      <formula>Q116="Otro"</formula>
    </cfRule>
  </conditionalFormatting>
  <conditionalFormatting sqref="R116">
    <cfRule type="expression" dxfId="852" priority="2470">
      <formula>Q116="Otro"</formula>
    </cfRule>
  </conditionalFormatting>
  <conditionalFormatting sqref="R116">
    <cfRule type="expression" dxfId="851" priority="2468">
      <formula>Q116="Otro"</formula>
    </cfRule>
  </conditionalFormatting>
  <conditionalFormatting sqref="R116">
    <cfRule type="expression" dxfId="850" priority="2467">
      <formula>Q116="Otro"</formula>
    </cfRule>
  </conditionalFormatting>
  <conditionalFormatting sqref="R117:R118">
    <cfRule type="expression" dxfId="849" priority="2465">
      <formula>Q117="Otro"</formula>
    </cfRule>
  </conditionalFormatting>
  <conditionalFormatting sqref="R117:R118">
    <cfRule type="expression" dxfId="848" priority="2464">
      <formula>Q117="Otro"</formula>
    </cfRule>
  </conditionalFormatting>
  <conditionalFormatting sqref="R117:R118">
    <cfRule type="expression" dxfId="847" priority="2462">
      <formula>Q117="Otro"</formula>
    </cfRule>
  </conditionalFormatting>
  <conditionalFormatting sqref="R117:R118">
    <cfRule type="expression" dxfId="846" priority="2461">
      <formula>Q117="Otro"</formula>
    </cfRule>
  </conditionalFormatting>
  <conditionalFormatting sqref="R120:R121">
    <cfRule type="expression" dxfId="845" priority="2459">
      <formula>Q120="Otro"</formula>
    </cfRule>
  </conditionalFormatting>
  <conditionalFormatting sqref="R120:R121">
    <cfRule type="expression" dxfId="844" priority="2458">
      <formula>Q120="Otro"</formula>
    </cfRule>
  </conditionalFormatting>
  <conditionalFormatting sqref="R123">
    <cfRule type="expression" dxfId="843" priority="2456">
      <formula>Q123="Otro"</formula>
    </cfRule>
  </conditionalFormatting>
  <conditionalFormatting sqref="R123">
    <cfRule type="expression" dxfId="842" priority="2455">
      <formula>Q123="Otro"</formula>
    </cfRule>
  </conditionalFormatting>
  <conditionalFormatting sqref="R124">
    <cfRule type="expression" dxfId="841" priority="2453">
      <formula>Q124="Otro"</formula>
    </cfRule>
  </conditionalFormatting>
  <conditionalFormatting sqref="R124">
    <cfRule type="expression" dxfId="840" priority="2452">
      <formula>Q124="Otro"</formula>
    </cfRule>
  </conditionalFormatting>
  <conditionalFormatting sqref="R125">
    <cfRule type="expression" dxfId="839" priority="2450">
      <formula>Q125="Otro"</formula>
    </cfRule>
  </conditionalFormatting>
  <conditionalFormatting sqref="R125">
    <cfRule type="expression" dxfId="838" priority="2449">
      <formula>Q125="Otro"</formula>
    </cfRule>
  </conditionalFormatting>
  <conditionalFormatting sqref="R126:R127">
    <cfRule type="expression" dxfId="837" priority="2447">
      <formula>Q126="Otro"</formula>
    </cfRule>
  </conditionalFormatting>
  <conditionalFormatting sqref="R126:R127">
    <cfRule type="expression" dxfId="836" priority="2446">
      <formula>Q126="Otro"</formula>
    </cfRule>
  </conditionalFormatting>
  <conditionalFormatting sqref="R128:R129">
    <cfRule type="expression" dxfId="835" priority="2444">
      <formula>Q128="Otro"</formula>
    </cfRule>
  </conditionalFormatting>
  <conditionalFormatting sqref="R128:R129">
    <cfRule type="expression" dxfId="834" priority="2443">
      <formula>Q128="Otro"</formula>
    </cfRule>
  </conditionalFormatting>
  <conditionalFormatting sqref="R131">
    <cfRule type="expression" dxfId="833" priority="2441">
      <formula>Q131="Otro"</formula>
    </cfRule>
  </conditionalFormatting>
  <conditionalFormatting sqref="R131">
    <cfRule type="expression" dxfId="832" priority="2440">
      <formula>Q131="Otro"</formula>
    </cfRule>
  </conditionalFormatting>
  <conditionalFormatting sqref="R132">
    <cfRule type="expression" dxfId="831" priority="2438">
      <formula>Q132="Otro"</formula>
    </cfRule>
  </conditionalFormatting>
  <conditionalFormatting sqref="R132">
    <cfRule type="expression" dxfId="830" priority="2437">
      <formula>Q132="Otro"</formula>
    </cfRule>
  </conditionalFormatting>
  <conditionalFormatting sqref="R133">
    <cfRule type="expression" dxfId="829" priority="2435">
      <formula>Q133="Otro"</formula>
    </cfRule>
  </conditionalFormatting>
  <conditionalFormatting sqref="R133">
    <cfRule type="expression" dxfId="828" priority="2434">
      <formula>Q133="Otro"</formula>
    </cfRule>
  </conditionalFormatting>
  <conditionalFormatting sqref="R134">
    <cfRule type="expression" dxfId="827" priority="2432">
      <formula>Q134="Otro"</formula>
    </cfRule>
  </conditionalFormatting>
  <conditionalFormatting sqref="R134">
    <cfRule type="expression" dxfId="826" priority="2431">
      <formula>Q134="Otro"</formula>
    </cfRule>
  </conditionalFormatting>
  <conditionalFormatting sqref="R135">
    <cfRule type="expression" dxfId="825" priority="2429">
      <formula>Q135="Otro"</formula>
    </cfRule>
  </conditionalFormatting>
  <conditionalFormatting sqref="R135">
    <cfRule type="expression" dxfId="824" priority="2428">
      <formula>Q135="Otro"</formula>
    </cfRule>
  </conditionalFormatting>
  <conditionalFormatting sqref="R136">
    <cfRule type="expression" dxfId="823" priority="2426">
      <formula>Q136="Otro"</formula>
    </cfRule>
  </conditionalFormatting>
  <conditionalFormatting sqref="R136">
    <cfRule type="expression" dxfId="822" priority="2425">
      <formula>Q136="Otro"</formula>
    </cfRule>
  </conditionalFormatting>
  <conditionalFormatting sqref="R137">
    <cfRule type="expression" dxfId="821" priority="2420">
      <formula>Q137="Otro"</formula>
    </cfRule>
  </conditionalFormatting>
  <conditionalFormatting sqref="R137">
    <cfRule type="expression" dxfId="820" priority="2419">
      <formula>Q137="Otro"</formula>
    </cfRule>
  </conditionalFormatting>
  <conditionalFormatting sqref="R138">
    <cfRule type="expression" dxfId="819" priority="2417">
      <formula>Q138="Otro"</formula>
    </cfRule>
  </conditionalFormatting>
  <conditionalFormatting sqref="R138">
    <cfRule type="expression" dxfId="818" priority="2416">
      <formula>Q138="Otro"</formula>
    </cfRule>
  </conditionalFormatting>
  <conditionalFormatting sqref="R141:R142">
    <cfRule type="expression" dxfId="817" priority="2411">
      <formula>Q141="Otro"</formula>
    </cfRule>
  </conditionalFormatting>
  <conditionalFormatting sqref="R141:R142">
    <cfRule type="expression" dxfId="816" priority="2410">
      <formula>Q141="Otro"</formula>
    </cfRule>
  </conditionalFormatting>
  <conditionalFormatting sqref="R104">
    <cfRule type="expression" dxfId="815" priority="2386">
      <formula>Q104="Otro"</formula>
    </cfRule>
  </conditionalFormatting>
  <conditionalFormatting sqref="R104">
    <cfRule type="expression" dxfId="814" priority="2385">
      <formula>Q104="Otro"</formula>
    </cfRule>
  </conditionalFormatting>
  <conditionalFormatting sqref="R104">
    <cfRule type="expression" dxfId="813" priority="2384">
      <formula>Q104="Otro"</formula>
    </cfRule>
  </conditionalFormatting>
  <conditionalFormatting sqref="R104">
    <cfRule type="expression" dxfId="812" priority="2383">
      <formula>Q104="Otro"</formula>
    </cfRule>
  </conditionalFormatting>
  <conditionalFormatting sqref="R104">
    <cfRule type="expression" dxfId="811" priority="2382">
      <formula>Q104="Otro"</formula>
    </cfRule>
  </conditionalFormatting>
  <conditionalFormatting sqref="R104">
    <cfRule type="expression" dxfId="810" priority="2381">
      <formula>Q104="Otro"</formula>
    </cfRule>
  </conditionalFormatting>
  <conditionalFormatting sqref="R104">
    <cfRule type="expression" dxfId="809" priority="2379">
      <formula>Q104="Otro"</formula>
    </cfRule>
  </conditionalFormatting>
  <conditionalFormatting sqref="R104">
    <cfRule type="expression" dxfId="808" priority="2378">
      <formula>Q104="Otro"</formula>
    </cfRule>
  </conditionalFormatting>
  <conditionalFormatting sqref="R110">
    <cfRule type="expression" dxfId="807" priority="2376">
      <formula>Q110="Otro"</formula>
    </cfRule>
  </conditionalFormatting>
  <conditionalFormatting sqref="R110">
    <cfRule type="expression" dxfId="806" priority="2375">
      <formula>Q110="Otro"</formula>
    </cfRule>
  </conditionalFormatting>
  <conditionalFormatting sqref="R110">
    <cfRule type="expression" dxfId="805" priority="2374">
      <formula>Q110="Otro"</formula>
    </cfRule>
  </conditionalFormatting>
  <conditionalFormatting sqref="R110">
    <cfRule type="expression" dxfId="804" priority="2373">
      <formula>Q110="Otro"</formula>
    </cfRule>
  </conditionalFormatting>
  <conditionalFormatting sqref="R110">
    <cfRule type="expression" dxfId="803" priority="2372">
      <formula>Q110="Otro"</formula>
    </cfRule>
  </conditionalFormatting>
  <conditionalFormatting sqref="R110">
    <cfRule type="expression" dxfId="802" priority="2371">
      <formula>Q110="Otro"</formula>
    </cfRule>
  </conditionalFormatting>
  <conditionalFormatting sqref="R110">
    <cfRule type="expression" dxfId="801" priority="2370">
      <formula>Q110="Otro"</formula>
    </cfRule>
  </conditionalFormatting>
  <conditionalFormatting sqref="R110">
    <cfRule type="expression" dxfId="800" priority="2369">
      <formula>Q110="Otro"</formula>
    </cfRule>
  </conditionalFormatting>
  <conditionalFormatting sqref="R110">
    <cfRule type="expression" dxfId="799" priority="2368">
      <formula>Q110="Otro"</formula>
    </cfRule>
  </conditionalFormatting>
  <conditionalFormatting sqref="R110">
    <cfRule type="expression" dxfId="798" priority="2367">
      <formula>Q110="Otro"</formula>
    </cfRule>
  </conditionalFormatting>
  <conditionalFormatting sqref="R110">
    <cfRule type="expression" dxfId="797" priority="2366">
      <formula>Q110="Otro"</formula>
    </cfRule>
  </conditionalFormatting>
  <conditionalFormatting sqref="R110">
    <cfRule type="expression" dxfId="796" priority="2365">
      <formula>Q110="Otro"</formula>
    </cfRule>
  </conditionalFormatting>
  <conditionalFormatting sqref="R110">
    <cfRule type="expression" dxfId="795" priority="2364">
      <formula>Q110="Otro"</formula>
    </cfRule>
  </conditionalFormatting>
  <conditionalFormatting sqref="R110">
    <cfRule type="expression" dxfId="794" priority="2363">
      <formula>Q110="Otro"</formula>
    </cfRule>
  </conditionalFormatting>
  <conditionalFormatting sqref="R110">
    <cfRule type="expression" dxfId="793" priority="2360">
      <formula>Q110="Otro"</formula>
    </cfRule>
  </conditionalFormatting>
  <conditionalFormatting sqref="R110">
    <cfRule type="expression" dxfId="792" priority="2359">
      <formula>Q110="Otro"</formula>
    </cfRule>
  </conditionalFormatting>
  <conditionalFormatting sqref="R110">
    <cfRule type="expression" dxfId="791" priority="2357">
      <formula>Q110="Otro"</formula>
    </cfRule>
  </conditionalFormatting>
  <conditionalFormatting sqref="R110">
    <cfRule type="expression" dxfId="790" priority="2356">
      <formula>Q110="Otro"</formula>
    </cfRule>
  </conditionalFormatting>
  <conditionalFormatting sqref="R110">
    <cfRule type="expression" dxfId="789" priority="2354">
      <formula>Q110="Otro"</formula>
    </cfRule>
  </conditionalFormatting>
  <conditionalFormatting sqref="R110">
    <cfRule type="expression" dxfId="788" priority="2353">
      <formula>Q110="Otro"</formula>
    </cfRule>
  </conditionalFormatting>
  <conditionalFormatting sqref="R127">
    <cfRule type="expression" dxfId="787" priority="2351">
      <formula>Q127="Otro"</formula>
    </cfRule>
  </conditionalFormatting>
  <conditionalFormatting sqref="R127">
    <cfRule type="expression" dxfId="786" priority="2350">
      <formula>Q127="Otro"</formula>
    </cfRule>
  </conditionalFormatting>
  <conditionalFormatting sqref="R127">
    <cfRule type="expression" dxfId="785" priority="2349">
      <formula>Q127="Otro"</formula>
    </cfRule>
  </conditionalFormatting>
  <conditionalFormatting sqref="R127">
    <cfRule type="expression" dxfId="784" priority="2348">
      <formula>Q127="Otro"</formula>
    </cfRule>
  </conditionalFormatting>
  <conditionalFormatting sqref="R127">
    <cfRule type="expression" dxfId="783" priority="2347">
      <formula>Q127="Otro"</formula>
    </cfRule>
  </conditionalFormatting>
  <conditionalFormatting sqref="R127">
    <cfRule type="expression" dxfId="782" priority="2346">
      <formula>Q127="Otro"</formula>
    </cfRule>
  </conditionalFormatting>
  <conditionalFormatting sqref="R127">
    <cfRule type="expression" dxfId="781" priority="2345">
      <formula>Q127="Otro"</formula>
    </cfRule>
  </conditionalFormatting>
  <conditionalFormatting sqref="R127">
    <cfRule type="expression" dxfId="780" priority="2344">
      <formula>Q127="Otro"</formula>
    </cfRule>
  </conditionalFormatting>
  <conditionalFormatting sqref="R127">
    <cfRule type="expression" dxfId="779" priority="2343">
      <formula>Q127="Otro"</formula>
    </cfRule>
  </conditionalFormatting>
  <conditionalFormatting sqref="R127">
    <cfRule type="expression" dxfId="778" priority="2342">
      <formula>Q127="Otro"</formula>
    </cfRule>
  </conditionalFormatting>
  <conditionalFormatting sqref="R127">
    <cfRule type="expression" dxfId="777" priority="2341">
      <formula>Q127="Otro"</formula>
    </cfRule>
  </conditionalFormatting>
  <conditionalFormatting sqref="R127">
    <cfRule type="expression" dxfId="776" priority="2340">
      <formula>Q127="Otro"</formula>
    </cfRule>
  </conditionalFormatting>
  <conditionalFormatting sqref="R127">
    <cfRule type="expression" dxfId="775" priority="2339">
      <formula>Q127="Otro"</formula>
    </cfRule>
  </conditionalFormatting>
  <conditionalFormatting sqref="R127">
    <cfRule type="expression" dxfId="774" priority="2338">
      <formula>Q127="Otro"</formula>
    </cfRule>
  </conditionalFormatting>
  <conditionalFormatting sqref="R127">
    <cfRule type="expression" dxfId="773" priority="2335">
      <formula>Q127="Otro"</formula>
    </cfRule>
  </conditionalFormatting>
  <conditionalFormatting sqref="R127">
    <cfRule type="expression" dxfId="772" priority="2334">
      <formula>Q127="Otro"</formula>
    </cfRule>
  </conditionalFormatting>
  <conditionalFormatting sqref="R127">
    <cfRule type="expression" dxfId="771" priority="2332">
      <formula>Q127="Otro"</formula>
    </cfRule>
  </conditionalFormatting>
  <conditionalFormatting sqref="R127">
    <cfRule type="expression" dxfId="770" priority="2331">
      <formula>Q127="Otro"</formula>
    </cfRule>
  </conditionalFormatting>
  <conditionalFormatting sqref="R127">
    <cfRule type="expression" dxfId="769" priority="2329">
      <formula>Q127="Otro"</formula>
    </cfRule>
  </conditionalFormatting>
  <conditionalFormatting sqref="R127">
    <cfRule type="expression" dxfId="768" priority="2328">
      <formula>Q127="Otro"</formula>
    </cfRule>
  </conditionalFormatting>
  <conditionalFormatting sqref="R144">
    <cfRule type="expression" dxfId="767" priority="2320">
      <formula>Q144="Otro"</formula>
    </cfRule>
  </conditionalFormatting>
  <conditionalFormatting sqref="R144">
    <cfRule type="expression" dxfId="766" priority="2319">
      <formula>Q144="Otro"</formula>
    </cfRule>
  </conditionalFormatting>
  <conditionalFormatting sqref="R144">
    <cfRule type="expression" dxfId="765" priority="2318">
      <formula>Q144="Otro"</formula>
    </cfRule>
  </conditionalFormatting>
  <conditionalFormatting sqref="R144">
    <cfRule type="expression" dxfId="764" priority="2317">
      <formula>Q144="Otro"</formula>
    </cfRule>
  </conditionalFormatting>
  <conditionalFormatting sqref="R144">
    <cfRule type="expression" dxfId="763" priority="2316">
      <formula>Q144="Otro"</formula>
    </cfRule>
  </conditionalFormatting>
  <conditionalFormatting sqref="R144">
    <cfRule type="expression" dxfId="762" priority="2315">
      <formula>Q144="Otro"</formula>
    </cfRule>
  </conditionalFormatting>
  <conditionalFormatting sqref="R144">
    <cfRule type="expression" dxfId="761" priority="2314">
      <formula>Q144="Otro"</formula>
    </cfRule>
  </conditionalFormatting>
  <conditionalFormatting sqref="R144">
    <cfRule type="expression" dxfId="760" priority="2313">
      <formula>Q144="Otro"</formula>
    </cfRule>
  </conditionalFormatting>
  <conditionalFormatting sqref="R144">
    <cfRule type="expression" dxfId="759" priority="2312">
      <formula>Q144="Otro"</formula>
    </cfRule>
  </conditionalFormatting>
  <conditionalFormatting sqref="R144">
    <cfRule type="expression" dxfId="758" priority="2311">
      <formula>Q144="Otro"</formula>
    </cfRule>
  </conditionalFormatting>
  <conditionalFormatting sqref="R144">
    <cfRule type="expression" dxfId="757" priority="2310">
      <formula>Q144="Otro"</formula>
    </cfRule>
  </conditionalFormatting>
  <conditionalFormatting sqref="R144">
    <cfRule type="expression" dxfId="756" priority="2309">
      <formula>Q144="Otro"</formula>
    </cfRule>
  </conditionalFormatting>
  <conditionalFormatting sqref="R144">
    <cfRule type="expression" dxfId="755" priority="2308">
      <formula>Q144="Otro"</formula>
    </cfRule>
  </conditionalFormatting>
  <conditionalFormatting sqref="R144">
    <cfRule type="expression" dxfId="754" priority="2307">
      <formula>Q144="Otro"</formula>
    </cfRule>
  </conditionalFormatting>
  <conditionalFormatting sqref="R145">
    <cfRule type="expression" dxfId="753" priority="2304">
      <formula>Q145="Otro"</formula>
    </cfRule>
  </conditionalFormatting>
  <conditionalFormatting sqref="R145">
    <cfRule type="expression" dxfId="752" priority="2303">
      <formula>Q145="Otro"</formula>
    </cfRule>
  </conditionalFormatting>
  <conditionalFormatting sqref="R145">
    <cfRule type="expression" dxfId="751" priority="2302">
      <formula>Q145="Otro"</formula>
    </cfRule>
  </conditionalFormatting>
  <conditionalFormatting sqref="R145">
    <cfRule type="expression" dxfId="750" priority="2301">
      <formula>Q145="Otro"</formula>
    </cfRule>
  </conditionalFormatting>
  <conditionalFormatting sqref="R145">
    <cfRule type="expression" dxfId="749" priority="2300">
      <formula>Q145="Otro"</formula>
    </cfRule>
  </conditionalFormatting>
  <conditionalFormatting sqref="R145">
    <cfRule type="expression" dxfId="748" priority="2299">
      <formula>Q145="Otro"</formula>
    </cfRule>
  </conditionalFormatting>
  <conditionalFormatting sqref="R145">
    <cfRule type="expression" dxfId="747" priority="2298">
      <formula>Q145="Otro"</formula>
    </cfRule>
  </conditionalFormatting>
  <conditionalFormatting sqref="R145">
    <cfRule type="expression" dxfId="746" priority="2297">
      <formula>Q145="Otro"</formula>
    </cfRule>
  </conditionalFormatting>
  <conditionalFormatting sqref="R145">
    <cfRule type="expression" dxfId="745" priority="2296">
      <formula>Q145="Otro"</formula>
    </cfRule>
  </conditionalFormatting>
  <conditionalFormatting sqref="R145">
    <cfRule type="expression" dxfId="744" priority="2295">
      <formula>Q145="Otro"</formula>
    </cfRule>
  </conditionalFormatting>
  <conditionalFormatting sqref="R145">
    <cfRule type="expression" dxfId="743" priority="2294">
      <formula>Q145="Otro"</formula>
    </cfRule>
  </conditionalFormatting>
  <conditionalFormatting sqref="R145">
    <cfRule type="expression" dxfId="742" priority="2293">
      <formula>Q145="Otro"</formula>
    </cfRule>
  </conditionalFormatting>
  <conditionalFormatting sqref="R145">
    <cfRule type="expression" dxfId="741" priority="2292">
      <formula>Q145="Otro"</formula>
    </cfRule>
  </conditionalFormatting>
  <conditionalFormatting sqref="R145">
    <cfRule type="expression" dxfId="740" priority="2291">
      <formula>Q145="Otro"</formula>
    </cfRule>
  </conditionalFormatting>
  <conditionalFormatting sqref="R146">
    <cfRule type="expression" dxfId="739" priority="2288">
      <formula>Q146="Otro"</formula>
    </cfRule>
  </conditionalFormatting>
  <conditionalFormatting sqref="R146">
    <cfRule type="expression" dxfId="738" priority="2287">
      <formula>Q146="Otro"</formula>
    </cfRule>
  </conditionalFormatting>
  <conditionalFormatting sqref="R146">
    <cfRule type="expression" dxfId="737" priority="2286">
      <formula>Q146="Otro"</formula>
    </cfRule>
  </conditionalFormatting>
  <conditionalFormatting sqref="R146">
    <cfRule type="expression" dxfId="736" priority="2285">
      <formula>Q146="Otro"</formula>
    </cfRule>
  </conditionalFormatting>
  <conditionalFormatting sqref="R146">
    <cfRule type="expression" dxfId="735" priority="2284">
      <formula>Q146="Otro"</formula>
    </cfRule>
  </conditionalFormatting>
  <conditionalFormatting sqref="R146">
    <cfRule type="expression" dxfId="734" priority="2283">
      <formula>Q146="Otro"</formula>
    </cfRule>
  </conditionalFormatting>
  <conditionalFormatting sqref="R146">
    <cfRule type="expression" dxfId="733" priority="2282">
      <formula>Q146="Otro"</formula>
    </cfRule>
  </conditionalFormatting>
  <conditionalFormatting sqref="R146">
    <cfRule type="expression" dxfId="732" priority="2281">
      <formula>Q146="Otro"</formula>
    </cfRule>
  </conditionalFormatting>
  <conditionalFormatting sqref="R146">
    <cfRule type="expression" dxfId="731" priority="2280">
      <formula>Q146="Otro"</formula>
    </cfRule>
  </conditionalFormatting>
  <conditionalFormatting sqref="R146">
    <cfRule type="expression" dxfId="730" priority="2279">
      <formula>Q146="Otro"</formula>
    </cfRule>
  </conditionalFormatting>
  <conditionalFormatting sqref="R146">
    <cfRule type="expression" dxfId="729" priority="2278">
      <formula>Q146="Otro"</formula>
    </cfRule>
  </conditionalFormatting>
  <conditionalFormatting sqref="R146">
    <cfRule type="expression" dxfId="728" priority="2277">
      <formula>Q146="Otro"</formula>
    </cfRule>
  </conditionalFormatting>
  <conditionalFormatting sqref="R146">
    <cfRule type="expression" dxfId="727" priority="2276">
      <formula>Q146="Otro"</formula>
    </cfRule>
  </conditionalFormatting>
  <conditionalFormatting sqref="R146">
    <cfRule type="expression" dxfId="726" priority="2275">
      <formula>Q146="Otro"</formula>
    </cfRule>
  </conditionalFormatting>
  <conditionalFormatting sqref="R147:R148">
    <cfRule type="expression" dxfId="725" priority="2272">
      <formula>Q147="Otro"</formula>
    </cfRule>
  </conditionalFormatting>
  <conditionalFormatting sqref="R147:R148">
    <cfRule type="expression" dxfId="724" priority="2271">
      <formula>Q147="Otro"</formula>
    </cfRule>
  </conditionalFormatting>
  <conditionalFormatting sqref="R147:R148">
    <cfRule type="expression" dxfId="723" priority="2270">
      <formula>Q147="Otro"</formula>
    </cfRule>
  </conditionalFormatting>
  <conditionalFormatting sqref="R147:R148">
    <cfRule type="expression" dxfId="722" priority="2269">
      <formula>Q147="Otro"</formula>
    </cfRule>
  </conditionalFormatting>
  <conditionalFormatting sqref="R147:R148">
    <cfRule type="expression" dxfId="721" priority="2268">
      <formula>Q147="Otro"</formula>
    </cfRule>
  </conditionalFormatting>
  <conditionalFormatting sqref="R147:R148">
    <cfRule type="expression" dxfId="720" priority="2267">
      <formula>Q147="Otro"</formula>
    </cfRule>
  </conditionalFormatting>
  <conditionalFormatting sqref="R147:R148">
    <cfRule type="expression" dxfId="719" priority="2266">
      <formula>Q147="Otro"</formula>
    </cfRule>
  </conditionalFormatting>
  <conditionalFormatting sqref="R147:R148">
    <cfRule type="expression" dxfId="718" priority="2265">
      <formula>Q147="Otro"</formula>
    </cfRule>
  </conditionalFormatting>
  <conditionalFormatting sqref="R147:R148">
    <cfRule type="expression" dxfId="717" priority="2264">
      <formula>Q147="Otro"</formula>
    </cfRule>
  </conditionalFormatting>
  <conditionalFormatting sqref="R147:R148">
    <cfRule type="expression" dxfId="716" priority="2263">
      <formula>Q147="Otro"</formula>
    </cfRule>
  </conditionalFormatting>
  <conditionalFormatting sqref="R147:R148">
    <cfRule type="expression" dxfId="715" priority="2262">
      <formula>Q147="Otro"</formula>
    </cfRule>
  </conditionalFormatting>
  <conditionalFormatting sqref="R147:R148">
    <cfRule type="expression" dxfId="714" priority="2261">
      <formula>Q147="Otro"</formula>
    </cfRule>
  </conditionalFormatting>
  <conditionalFormatting sqref="R147:R148">
    <cfRule type="expression" dxfId="713" priority="2260">
      <formula>Q147="Otro"</formula>
    </cfRule>
  </conditionalFormatting>
  <conditionalFormatting sqref="R147:R148">
    <cfRule type="expression" dxfId="712" priority="2259">
      <formula>Q147="Otro"</formula>
    </cfRule>
  </conditionalFormatting>
  <conditionalFormatting sqref="R144">
    <cfRule type="expression" dxfId="711" priority="2240">
      <formula>Q144="Otro"</formula>
    </cfRule>
  </conditionalFormatting>
  <conditionalFormatting sqref="R144">
    <cfRule type="expression" dxfId="710" priority="2239">
      <formula>Q144="Otro"</formula>
    </cfRule>
  </conditionalFormatting>
  <conditionalFormatting sqref="R145">
    <cfRule type="expression" dxfId="709" priority="2237">
      <formula>Q145="Otro"</formula>
    </cfRule>
  </conditionalFormatting>
  <conditionalFormatting sqref="R145">
    <cfRule type="expression" dxfId="708" priority="2236">
      <formula>Q145="Otro"</formula>
    </cfRule>
  </conditionalFormatting>
  <conditionalFormatting sqref="R146">
    <cfRule type="expression" dxfId="707" priority="2234">
      <formula>Q146="Otro"</formula>
    </cfRule>
  </conditionalFormatting>
  <conditionalFormatting sqref="R146">
    <cfRule type="expression" dxfId="706" priority="2233">
      <formula>Q146="Otro"</formula>
    </cfRule>
  </conditionalFormatting>
  <conditionalFormatting sqref="R147:R148">
    <cfRule type="expression" dxfId="705" priority="2231">
      <formula>Q147="Otro"</formula>
    </cfRule>
  </conditionalFormatting>
  <conditionalFormatting sqref="R147:R148">
    <cfRule type="expression" dxfId="704" priority="2230">
      <formula>Q147="Otro"</formula>
    </cfRule>
  </conditionalFormatting>
  <conditionalFormatting sqref="R144">
    <cfRule type="expression" dxfId="703" priority="2225">
      <formula>Q144="Otro"</formula>
    </cfRule>
  </conditionalFormatting>
  <conditionalFormatting sqref="R144">
    <cfRule type="expression" dxfId="702" priority="2224">
      <formula>Q144="Otro"</formula>
    </cfRule>
  </conditionalFormatting>
  <conditionalFormatting sqref="R145">
    <cfRule type="expression" dxfId="701" priority="2222">
      <formula>Q145="Otro"</formula>
    </cfRule>
  </conditionalFormatting>
  <conditionalFormatting sqref="R145">
    <cfRule type="expression" dxfId="700" priority="2221">
      <formula>Q145="Otro"</formula>
    </cfRule>
  </conditionalFormatting>
  <conditionalFormatting sqref="R146">
    <cfRule type="expression" dxfId="699" priority="2219">
      <formula>Q146="Otro"</formula>
    </cfRule>
  </conditionalFormatting>
  <conditionalFormatting sqref="R146">
    <cfRule type="expression" dxfId="698" priority="2218">
      <formula>Q146="Otro"</formula>
    </cfRule>
  </conditionalFormatting>
  <conditionalFormatting sqref="R147:R148">
    <cfRule type="expression" dxfId="697" priority="2216">
      <formula>Q147="Otro"</formula>
    </cfRule>
  </conditionalFormatting>
  <conditionalFormatting sqref="R147:R148">
    <cfRule type="expression" dxfId="696" priority="2215">
      <formula>Q147="Otro"</formula>
    </cfRule>
  </conditionalFormatting>
  <conditionalFormatting sqref="R148">
    <cfRule type="expression" dxfId="695" priority="2210">
      <formula>Q148="Otro"</formula>
    </cfRule>
  </conditionalFormatting>
  <conditionalFormatting sqref="R148">
    <cfRule type="expression" dxfId="694" priority="2209">
      <formula>Q148="Otro"</formula>
    </cfRule>
  </conditionalFormatting>
  <conditionalFormatting sqref="R148">
    <cfRule type="expression" dxfId="693" priority="2208">
      <formula>Q148="Otro"</formula>
    </cfRule>
  </conditionalFormatting>
  <conditionalFormatting sqref="R148">
    <cfRule type="expression" dxfId="692" priority="2207">
      <formula>Q148="Otro"</formula>
    </cfRule>
  </conditionalFormatting>
  <conditionalFormatting sqref="R148">
    <cfRule type="expression" dxfId="691" priority="2206">
      <formula>Q148="Otro"</formula>
    </cfRule>
  </conditionalFormatting>
  <conditionalFormatting sqref="R148">
    <cfRule type="expression" dxfId="690" priority="2205">
      <formula>Q148="Otro"</formula>
    </cfRule>
  </conditionalFormatting>
  <conditionalFormatting sqref="R148">
    <cfRule type="expression" dxfId="689" priority="2204">
      <formula>Q148="Otro"</formula>
    </cfRule>
  </conditionalFormatting>
  <conditionalFormatting sqref="R148">
    <cfRule type="expression" dxfId="688" priority="2203">
      <formula>Q148="Otro"</formula>
    </cfRule>
  </conditionalFormatting>
  <conditionalFormatting sqref="R148">
    <cfRule type="expression" dxfId="687" priority="2202">
      <formula>Q148="Otro"</formula>
    </cfRule>
  </conditionalFormatting>
  <conditionalFormatting sqref="R148">
    <cfRule type="expression" dxfId="686" priority="2201">
      <formula>Q148="Otro"</formula>
    </cfRule>
  </conditionalFormatting>
  <conditionalFormatting sqref="R148">
    <cfRule type="expression" dxfId="685" priority="2200">
      <formula>Q148="Otro"</formula>
    </cfRule>
  </conditionalFormatting>
  <conditionalFormatting sqref="R148">
    <cfRule type="expression" dxfId="684" priority="2199">
      <formula>Q148="Otro"</formula>
    </cfRule>
  </conditionalFormatting>
  <conditionalFormatting sqref="R148">
    <cfRule type="expression" dxfId="683" priority="2198">
      <formula>Q148="Otro"</formula>
    </cfRule>
  </conditionalFormatting>
  <conditionalFormatting sqref="R148">
    <cfRule type="expression" dxfId="682" priority="2197">
      <formula>Q148="Otro"</formula>
    </cfRule>
  </conditionalFormatting>
  <conditionalFormatting sqref="R148">
    <cfRule type="expression" dxfId="681" priority="2194">
      <formula>Q148="Otro"</formula>
    </cfRule>
  </conditionalFormatting>
  <conditionalFormatting sqref="R148">
    <cfRule type="expression" dxfId="680" priority="2193">
      <formula>Q148="Otro"</formula>
    </cfRule>
  </conditionalFormatting>
  <conditionalFormatting sqref="R148">
    <cfRule type="expression" dxfId="679" priority="2191">
      <formula>Q148="Otro"</formula>
    </cfRule>
  </conditionalFormatting>
  <conditionalFormatting sqref="R148">
    <cfRule type="expression" dxfId="678" priority="2190">
      <formula>Q148="Otro"</formula>
    </cfRule>
  </conditionalFormatting>
  <conditionalFormatting sqref="R148">
    <cfRule type="expression" dxfId="677" priority="2188">
      <formula>Q148="Otro"</formula>
    </cfRule>
  </conditionalFormatting>
  <conditionalFormatting sqref="R148">
    <cfRule type="expression" dxfId="676" priority="2187">
      <formula>Q148="Otro"</formula>
    </cfRule>
  </conditionalFormatting>
  <conditionalFormatting sqref="R76">
    <cfRule type="expression" dxfId="675" priority="2182">
      <formula>Q76="Otro"</formula>
    </cfRule>
  </conditionalFormatting>
  <conditionalFormatting sqref="R76">
    <cfRule type="expression" dxfId="674" priority="2181">
      <formula>Q76="Otro"</formula>
    </cfRule>
  </conditionalFormatting>
  <conditionalFormatting sqref="R76">
    <cfRule type="expression" dxfId="673" priority="2180">
      <formula>Q76="Otro"</formula>
    </cfRule>
  </conditionalFormatting>
  <conditionalFormatting sqref="R76">
    <cfRule type="expression" dxfId="672" priority="2179">
      <formula>Q76="Otro"</formula>
    </cfRule>
  </conditionalFormatting>
  <conditionalFormatting sqref="R76">
    <cfRule type="expression" dxfId="671" priority="2178">
      <formula>Q76="Otro"</formula>
    </cfRule>
  </conditionalFormatting>
  <conditionalFormatting sqref="R76">
    <cfRule type="expression" dxfId="670" priority="2177">
      <formula>Q76="Otro"</formula>
    </cfRule>
  </conditionalFormatting>
  <conditionalFormatting sqref="R76">
    <cfRule type="expression" dxfId="669" priority="2176">
      <formula>Q76="Otro"</formula>
    </cfRule>
  </conditionalFormatting>
  <conditionalFormatting sqref="R76">
    <cfRule type="expression" dxfId="668" priority="2175">
      <formula>Q76="Otro"</formula>
    </cfRule>
  </conditionalFormatting>
  <conditionalFormatting sqref="R76">
    <cfRule type="expression" dxfId="667" priority="2174">
      <formula>Q76="Otro"</formula>
    </cfRule>
  </conditionalFormatting>
  <conditionalFormatting sqref="R76">
    <cfRule type="expression" dxfId="666" priority="2173">
      <formula>Q76="Otro"</formula>
    </cfRule>
  </conditionalFormatting>
  <conditionalFormatting sqref="R76">
    <cfRule type="expression" dxfId="665" priority="2172">
      <formula>Q76="Otro"</formula>
    </cfRule>
  </conditionalFormatting>
  <conditionalFormatting sqref="R76">
    <cfRule type="expression" dxfId="664" priority="2171">
      <formula>Q76="Otro"</formula>
    </cfRule>
  </conditionalFormatting>
  <conditionalFormatting sqref="R76">
    <cfRule type="expression" dxfId="663" priority="2170">
      <formula>Q76="Otro"</formula>
    </cfRule>
  </conditionalFormatting>
  <conditionalFormatting sqref="R76">
    <cfRule type="expression" dxfId="662" priority="2169">
      <formula>Q76="Otro"</formula>
    </cfRule>
  </conditionalFormatting>
  <conditionalFormatting sqref="R86">
    <cfRule type="expression" dxfId="661" priority="2166">
      <formula>Q86="Otro"</formula>
    </cfRule>
  </conditionalFormatting>
  <conditionalFormatting sqref="R86">
    <cfRule type="expression" dxfId="660" priority="2165">
      <formula>Q86="Otro"</formula>
    </cfRule>
  </conditionalFormatting>
  <conditionalFormatting sqref="R86">
    <cfRule type="expression" dxfId="659" priority="2164">
      <formula>Q86="Otro"</formula>
    </cfRule>
  </conditionalFormatting>
  <conditionalFormatting sqref="R86">
    <cfRule type="expression" dxfId="658" priority="2163">
      <formula>Q86="Otro"</formula>
    </cfRule>
  </conditionalFormatting>
  <conditionalFormatting sqref="R86">
    <cfRule type="expression" dxfId="657" priority="2162">
      <formula>Q86="Otro"</formula>
    </cfRule>
  </conditionalFormatting>
  <conditionalFormatting sqref="R86">
    <cfRule type="expression" dxfId="656" priority="2161">
      <formula>Q86="Otro"</formula>
    </cfRule>
  </conditionalFormatting>
  <conditionalFormatting sqref="R86">
    <cfRule type="expression" dxfId="655" priority="2160">
      <formula>Q86="Otro"</formula>
    </cfRule>
  </conditionalFormatting>
  <conditionalFormatting sqref="R86">
    <cfRule type="expression" dxfId="654" priority="2159">
      <formula>Q86="Otro"</formula>
    </cfRule>
  </conditionalFormatting>
  <conditionalFormatting sqref="R86">
    <cfRule type="expression" dxfId="653" priority="2158">
      <formula>Q86="Otro"</formula>
    </cfRule>
  </conditionalFormatting>
  <conditionalFormatting sqref="R86">
    <cfRule type="expression" dxfId="652" priority="2157">
      <formula>Q86="Otro"</formula>
    </cfRule>
  </conditionalFormatting>
  <conditionalFormatting sqref="R86">
    <cfRule type="expression" dxfId="651" priority="2156">
      <formula>Q86="Otro"</formula>
    </cfRule>
  </conditionalFormatting>
  <conditionalFormatting sqref="R86">
    <cfRule type="expression" dxfId="650" priority="2155">
      <formula>Q86="Otro"</formula>
    </cfRule>
  </conditionalFormatting>
  <conditionalFormatting sqref="R86">
    <cfRule type="expression" dxfId="649" priority="2154">
      <formula>Q86="Otro"</formula>
    </cfRule>
  </conditionalFormatting>
  <conditionalFormatting sqref="R86">
    <cfRule type="expression" dxfId="648" priority="2153">
      <formula>Q86="Otro"</formula>
    </cfRule>
  </conditionalFormatting>
  <conditionalFormatting sqref="R76">
    <cfRule type="expression" dxfId="647" priority="2086">
      <formula>Q76="Otro"</formula>
    </cfRule>
  </conditionalFormatting>
  <conditionalFormatting sqref="R76">
    <cfRule type="expression" dxfId="646" priority="2085">
      <formula>Q76="Otro"</formula>
    </cfRule>
  </conditionalFormatting>
  <conditionalFormatting sqref="R86">
    <cfRule type="expression" dxfId="645" priority="2083">
      <formula>Q86="Otro"</formula>
    </cfRule>
  </conditionalFormatting>
  <conditionalFormatting sqref="R86">
    <cfRule type="expression" dxfId="644" priority="2082">
      <formula>Q86="Otro"</formula>
    </cfRule>
  </conditionalFormatting>
  <conditionalFormatting sqref="R76">
    <cfRule type="expression" dxfId="643" priority="2068">
      <formula>Q76="Otro"</formula>
    </cfRule>
  </conditionalFormatting>
  <conditionalFormatting sqref="R76">
    <cfRule type="expression" dxfId="642" priority="2067">
      <formula>Q76="Otro"</formula>
    </cfRule>
  </conditionalFormatting>
  <conditionalFormatting sqref="R76">
    <cfRule type="expression" dxfId="641" priority="2065">
      <formula>Q76="Otro"</formula>
    </cfRule>
  </conditionalFormatting>
  <conditionalFormatting sqref="R76">
    <cfRule type="expression" dxfId="640" priority="2064">
      <formula>Q76="Otro"</formula>
    </cfRule>
  </conditionalFormatting>
  <conditionalFormatting sqref="R86">
    <cfRule type="expression" dxfId="639" priority="2062">
      <formula>Q86="Otro"</formula>
    </cfRule>
  </conditionalFormatting>
  <conditionalFormatting sqref="R86">
    <cfRule type="expression" dxfId="638" priority="2061">
      <formula>Q86="Otro"</formula>
    </cfRule>
  </conditionalFormatting>
  <conditionalFormatting sqref="R86">
    <cfRule type="expression" dxfId="637" priority="2059">
      <formula>Q86="Otro"</formula>
    </cfRule>
  </conditionalFormatting>
  <conditionalFormatting sqref="R86">
    <cfRule type="expression" dxfId="636" priority="2058">
      <formula>Q86="Otro"</formula>
    </cfRule>
  </conditionalFormatting>
  <conditionalFormatting sqref="R9">
    <cfRule type="expression" dxfId="635" priority="2032">
      <formula>Q9="Otro"</formula>
    </cfRule>
  </conditionalFormatting>
  <conditionalFormatting sqref="R9">
    <cfRule type="expression" dxfId="634" priority="2031">
      <formula>Q9="Otro"</formula>
    </cfRule>
  </conditionalFormatting>
  <conditionalFormatting sqref="R9">
    <cfRule type="expression" dxfId="633" priority="2030">
      <formula>Q9="Otro"</formula>
    </cfRule>
  </conditionalFormatting>
  <conditionalFormatting sqref="R9">
    <cfRule type="expression" dxfId="632" priority="2029">
      <formula>Q9="Otro"</formula>
    </cfRule>
  </conditionalFormatting>
  <conditionalFormatting sqref="R9">
    <cfRule type="expression" dxfId="631" priority="2028">
      <formula>Q9="Otro"</formula>
    </cfRule>
  </conditionalFormatting>
  <conditionalFormatting sqref="R9">
    <cfRule type="expression" dxfId="630" priority="2027">
      <formula>Q9="Otro"</formula>
    </cfRule>
  </conditionalFormatting>
  <conditionalFormatting sqref="R9">
    <cfRule type="expression" dxfId="629" priority="2026">
      <formula>Q9="Otro"</formula>
    </cfRule>
  </conditionalFormatting>
  <conditionalFormatting sqref="R9">
    <cfRule type="expression" dxfId="628" priority="2025">
      <formula>Q9="Otro"</formula>
    </cfRule>
  </conditionalFormatting>
  <conditionalFormatting sqref="R9">
    <cfRule type="expression" dxfId="627" priority="2024">
      <formula>Q9="Otro"</formula>
    </cfRule>
  </conditionalFormatting>
  <conditionalFormatting sqref="R9">
    <cfRule type="expression" dxfId="626" priority="2023">
      <formula>Q9="Otro"</formula>
    </cfRule>
  </conditionalFormatting>
  <conditionalFormatting sqref="R9">
    <cfRule type="expression" dxfId="625" priority="2022">
      <formula>Q9="Otro"</formula>
    </cfRule>
  </conditionalFormatting>
  <conditionalFormatting sqref="R9">
    <cfRule type="expression" dxfId="624" priority="2021">
      <formula>Q9="Otro"</formula>
    </cfRule>
  </conditionalFormatting>
  <conditionalFormatting sqref="R9">
    <cfRule type="expression" dxfId="623" priority="2019">
      <formula>Q9="Otro"</formula>
    </cfRule>
  </conditionalFormatting>
  <conditionalFormatting sqref="R9">
    <cfRule type="expression" dxfId="622" priority="2018">
      <formula>Q9="Otro"</formula>
    </cfRule>
  </conditionalFormatting>
  <conditionalFormatting sqref="R9">
    <cfRule type="expression" dxfId="621" priority="2016">
      <formula>Q9="Otro"</formula>
    </cfRule>
  </conditionalFormatting>
  <conditionalFormatting sqref="R9">
    <cfRule type="expression" dxfId="620" priority="2015">
      <formula>Q9="Otro"</formula>
    </cfRule>
  </conditionalFormatting>
  <conditionalFormatting sqref="R9">
    <cfRule type="expression" dxfId="619" priority="2013">
      <formula>Q9="Otro"</formula>
    </cfRule>
  </conditionalFormatting>
  <conditionalFormatting sqref="R9">
    <cfRule type="expression" dxfId="618" priority="2012">
      <formula>Q9="Otro"</formula>
    </cfRule>
  </conditionalFormatting>
  <conditionalFormatting sqref="R9">
    <cfRule type="expression" dxfId="617" priority="2010">
      <formula>Q9="Otro"</formula>
    </cfRule>
  </conditionalFormatting>
  <conditionalFormatting sqref="R9">
    <cfRule type="expression" dxfId="616" priority="2009">
      <formula>Q9="Otro"</formula>
    </cfRule>
  </conditionalFormatting>
  <conditionalFormatting sqref="R90">
    <cfRule type="expression" dxfId="615" priority="1924">
      <formula>Q90="Otro"</formula>
    </cfRule>
  </conditionalFormatting>
  <conditionalFormatting sqref="R90">
    <cfRule type="expression" dxfId="614" priority="1923">
      <formula>Q90="Otro"</formula>
    </cfRule>
  </conditionalFormatting>
  <conditionalFormatting sqref="R90">
    <cfRule type="expression" dxfId="613" priority="1922">
      <formula>Q90="Otro"</formula>
    </cfRule>
  </conditionalFormatting>
  <conditionalFormatting sqref="R90">
    <cfRule type="expression" dxfId="612" priority="1921">
      <formula>Q90="Otro"</formula>
    </cfRule>
  </conditionalFormatting>
  <conditionalFormatting sqref="R91">
    <cfRule type="expression" dxfId="611" priority="1915">
      <formula>Q91="Otro"</formula>
    </cfRule>
  </conditionalFormatting>
  <conditionalFormatting sqref="R91">
    <cfRule type="expression" dxfId="610" priority="1914">
      <formula>Q91="Otro"</formula>
    </cfRule>
  </conditionalFormatting>
  <conditionalFormatting sqref="R91">
    <cfRule type="expression" dxfId="609" priority="1913">
      <formula>Q91="Otro"</formula>
    </cfRule>
  </conditionalFormatting>
  <conditionalFormatting sqref="R91">
    <cfRule type="expression" dxfId="608" priority="1912">
      <formula>Q91="Otro"</formula>
    </cfRule>
  </conditionalFormatting>
  <conditionalFormatting sqref="R91">
    <cfRule type="expression" dxfId="607" priority="1911">
      <formula>Q91="Otro"</formula>
    </cfRule>
  </conditionalFormatting>
  <conditionalFormatting sqref="R91">
    <cfRule type="expression" dxfId="606" priority="1910">
      <formula>Q91="Otro"</formula>
    </cfRule>
  </conditionalFormatting>
  <conditionalFormatting sqref="R91">
    <cfRule type="expression" dxfId="605" priority="1909">
      <formula>Q91="Otro"</formula>
    </cfRule>
  </conditionalFormatting>
  <conditionalFormatting sqref="R91">
    <cfRule type="expression" dxfId="604" priority="1908">
      <formula>Q91="Otro"</formula>
    </cfRule>
  </conditionalFormatting>
  <conditionalFormatting sqref="R91">
    <cfRule type="expression" dxfId="603" priority="1907">
      <formula>Q91="Otro"</formula>
    </cfRule>
  </conditionalFormatting>
  <conditionalFormatting sqref="R91">
    <cfRule type="expression" dxfId="602" priority="1906">
      <formula>Q91="Otro"</formula>
    </cfRule>
  </conditionalFormatting>
  <conditionalFormatting sqref="R90">
    <cfRule type="expression" dxfId="601" priority="1926">
      <formula>Q90="Otro"</formula>
    </cfRule>
  </conditionalFormatting>
  <conditionalFormatting sqref="R90">
    <cfRule type="expression" dxfId="600" priority="1925">
      <formula>Q90="Otro"</formula>
    </cfRule>
  </conditionalFormatting>
  <conditionalFormatting sqref="R92:R93">
    <cfRule type="expression" dxfId="599" priority="1884">
      <formula>Q92="Otro"</formula>
    </cfRule>
  </conditionalFormatting>
  <conditionalFormatting sqref="R92:R93">
    <cfRule type="expression" dxfId="598" priority="1883">
      <formula>Q92="Otro"</formula>
    </cfRule>
  </conditionalFormatting>
  <conditionalFormatting sqref="R92:R93">
    <cfRule type="expression" dxfId="597" priority="1867">
      <formula>Q92="Otro"</formula>
    </cfRule>
  </conditionalFormatting>
  <conditionalFormatting sqref="R92:R93">
    <cfRule type="expression" dxfId="596" priority="1866">
      <formula>Q92="Otro"</formula>
    </cfRule>
  </conditionalFormatting>
  <conditionalFormatting sqref="R92:R93">
    <cfRule type="expression" dxfId="595" priority="1869">
      <formula>Q92="Otro"</formula>
    </cfRule>
  </conditionalFormatting>
  <conditionalFormatting sqref="R92:R93">
    <cfRule type="expression" dxfId="594" priority="1868">
      <formula>Q92="Otro"</formula>
    </cfRule>
  </conditionalFormatting>
  <conditionalFormatting sqref="R92:R93">
    <cfRule type="expression" dxfId="593" priority="1888">
      <formula>Q92="Otro"</formula>
    </cfRule>
  </conditionalFormatting>
  <conditionalFormatting sqref="R92:R93">
    <cfRule type="expression" dxfId="592" priority="1887">
      <formula>Q92="Otro"</formula>
    </cfRule>
  </conditionalFormatting>
  <conditionalFormatting sqref="R90">
    <cfRule type="cellIs" dxfId="591" priority="1927" operator="equal">
      <formula>"H3=""Otro"""</formula>
    </cfRule>
    <cfRule type="cellIs" dxfId="590" priority="1928" operator="equal">
      <formula>"""Otro"""</formula>
    </cfRule>
    <cfRule type="cellIs" dxfId="589" priority="1929" operator="equal">
      <formula>"""Otro"""</formula>
    </cfRule>
  </conditionalFormatting>
  <conditionalFormatting sqref="R91">
    <cfRule type="cellIs" dxfId="588" priority="1916" operator="equal">
      <formula>"H3=""Otro"""</formula>
    </cfRule>
    <cfRule type="cellIs" dxfId="587" priority="1917" operator="equal">
      <formula>"""Otro"""</formula>
    </cfRule>
    <cfRule type="cellIs" dxfId="586" priority="1918" operator="equal">
      <formula>"""Otro"""</formula>
    </cfRule>
  </conditionalFormatting>
  <conditionalFormatting sqref="R91">
    <cfRule type="expression" dxfId="585" priority="1905">
      <formula>Q91="Otro"</formula>
    </cfRule>
  </conditionalFormatting>
  <conditionalFormatting sqref="R91">
    <cfRule type="expression" dxfId="584" priority="1904">
      <formula>Q91="Otro"</formula>
    </cfRule>
  </conditionalFormatting>
  <conditionalFormatting sqref="R91">
    <cfRule type="expression" dxfId="583" priority="1902">
      <formula>Q91="Otro"</formula>
    </cfRule>
  </conditionalFormatting>
  <conditionalFormatting sqref="R91">
    <cfRule type="expression" dxfId="582" priority="1901">
      <formula>Q91="Otro"</formula>
    </cfRule>
  </conditionalFormatting>
  <conditionalFormatting sqref="R91">
    <cfRule type="expression" dxfId="581" priority="1900">
      <formula>Q91="Otro"</formula>
    </cfRule>
  </conditionalFormatting>
  <conditionalFormatting sqref="R91">
    <cfRule type="expression" dxfId="580" priority="1899">
      <formula>Q91="Otro"</formula>
    </cfRule>
  </conditionalFormatting>
  <conditionalFormatting sqref="R91">
    <cfRule type="expression" dxfId="579" priority="1898">
      <formula>Q91="Otro"</formula>
    </cfRule>
  </conditionalFormatting>
  <conditionalFormatting sqref="R91">
    <cfRule type="expression" dxfId="578" priority="1897">
      <formula>Q91="Otro"</formula>
    </cfRule>
  </conditionalFormatting>
  <conditionalFormatting sqref="R91">
    <cfRule type="expression" dxfId="577" priority="1896">
      <formula>Q91="Otro"</formula>
    </cfRule>
  </conditionalFormatting>
  <conditionalFormatting sqref="R91">
    <cfRule type="expression" dxfId="576" priority="1895">
      <formula>Q91="Otro"</formula>
    </cfRule>
  </conditionalFormatting>
  <conditionalFormatting sqref="R92:R93">
    <cfRule type="cellIs" dxfId="575" priority="1891" operator="equal">
      <formula>"H3=""Otro"""</formula>
    </cfRule>
    <cfRule type="cellIs" dxfId="574" priority="1892" operator="equal">
      <formula>"""Otro"""</formula>
    </cfRule>
    <cfRule type="cellIs" dxfId="573" priority="1893" operator="equal">
      <formula>"""Otro"""</formula>
    </cfRule>
  </conditionalFormatting>
  <conditionalFormatting sqref="R92:R93">
    <cfRule type="expression" dxfId="572" priority="1890">
      <formula>Q92="Otro"</formula>
    </cfRule>
  </conditionalFormatting>
  <conditionalFormatting sqref="R92:R93">
    <cfRule type="expression" dxfId="571" priority="1889">
      <formula>Q92="Otro"</formula>
    </cfRule>
  </conditionalFormatting>
  <conditionalFormatting sqref="R92:R93">
    <cfRule type="expression" dxfId="570" priority="1886">
      <formula>Q92="Otro"</formula>
    </cfRule>
  </conditionalFormatting>
  <conditionalFormatting sqref="R92:R93">
    <cfRule type="expression" dxfId="569" priority="1885">
      <formula>Q92="Otro"</formula>
    </cfRule>
  </conditionalFormatting>
  <conditionalFormatting sqref="R92:R93">
    <cfRule type="expression" dxfId="568" priority="1882">
      <formula>Q92="Otro"</formula>
    </cfRule>
  </conditionalFormatting>
  <conditionalFormatting sqref="R92:R93">
    <cfRule type="expression" dxfId="567" priority="1881">
      <formula>Q92="Otro"</formula>
    </cfRule>
  </conditionalFormatting>
  <conditionalFormatting sqref="R92:R93">
    <cfRule type="expression" dxfId="566" priority="1880">
      <formula>Q92="Otro"</formula>
    </cfRule>
  </conditionalFormatting>
  <conditionalFormatting sqref="R92:R93">
    <cfRule type="expression" dxfId="565" priority="1879">
      <formula>Q92="Otro"</formula>
    </cfRule>
  </conditionalFormatting>
  <conditionalFormatting sqref="R92:R93">
    <cfRule type="expression" dxfId="564" priority="1877">
      <formula>Q92="Otro"</formula>
    </cfRule>
  </conditionalFormatting>
  <conditionalFormatting sqref="R92:R93">
    <cfRule type="expression" dxfId="563" priority="1876">
      <formula>Q92="Otro"</formula>
    </cfRule>
  </conditionalFormatting>
  <conditionalFormatting sqref="R92:R93">
    <cfRule type="expression" dxfId="562" priority="1875">
      <formula>Q92="Otro"</formula>
    </cfRule>
  </conditionalFormatting>
  <conditionalFormatting sqref="R92:R93">
    <cfRule type="expression" dxfId="561" priority="1874">
      <formula>Q92="Otro"</formula>
    </cfRule>
  </conditionalFormatting>
  <conditionalFormatting sqref="R92:R93">
    <cfRule type="expression" dxfId="560" priority="1873">
      <formula>Q92="Otro"</formula>
    </cfRule>
  </conditionalFormatting>
  <conditionalFormatting sqref="R92:R93">
    <cfRule type="expression" dxfId="559" priority="1872">
      <formula>Q92="Otro"</formula>
    </cfRule>
  </conditionalFormatting>
  <conditionalFormatting sqref="R92:R93">
    <cfRule type="expression" dxfId="558" priority="1871">
      <formula>Q92="Otro"</formula>
    </cfRule>
  </conditionalFormatting>
  <conditionalFormatting sqref="R92:R93">
    <cfRule type="expression" dxfId="557" priority="1870">
      <formula>Q92="Otro"</formula>
    </cfRule>
  </conditionalFormatting>
  <conditionalFormatting sqref="R92:R93">
    <cfRule type="expression" dxfId="556" priority="1865">
      <formula>Q92="Otro"</formula>
    </cfRule>
  </conditionalFormatting>
  <conditionalFormatting sqref="R92:R93">
    <cfRule type="expression" dxfId="555" priority="1864">
      <formula>Q92="Otro"</formula>
    </cfRule>
  </conditionalFormatting>
  <conditionalFormatting sqref="R92:R93">
    <cfRule type="expression" dxfId="554" priority="1863">
      <formula>Q92="Otro"</formula>
    </cfRule>
  </conditionalFormatting>
  <conditionalFormatting sqref="R92:R93">
    <cfRule type="expression" dxfId="553" priority="1862">
      <formula>Q92="Otro"</formula>
    </cfRule>
  </conditionalFormatting>
  <conditionalFormatting sqref="R92:R93">
    <cfRule type="expression" dxfId="552" priority="1861">
      <formula>Q92="Otro"</formula>
    </cfRule>
  </conditionalFormatting>
  <conditionalFormatting sqref="R92:R93">
    <cfRule type="expression" dxfId="551" priority="1860">
      <formula>Q92="Otro"</formula>
    </cfRule>
  </conditionalFormatting>
  <conditionalFormatting sqref="R92:R93">
    <cfRule type="expression" dxfId="550" priority="1858">
      <formula>Q92="Otro"</formula>
    </cfRule>
  </conditionalFormatting>
  <conditionalFormatting sqref="R92:R93">
    <cfRule type="expression" dxfId="549" priority="1857">
      <formula>Q92="Otro"</formula>
    </cfRule>
  </conditionalFormatting>
  <conditionalFormatting sqref="R92:R93">
    <cfRule type="expression" dxfId="548" priority="1856">
      <formula>Q92="Otro"</formula>
    </cfRule>
  </conditionalFormatting>
  <conditionalFormatting sqref="R92:R93">
    <cfRule type="expression" dxfId="547" priority="1855">
      <formula>Q92="Otro"</formula>
    </cfRule>
  </conditionalFormatting>
  <conditionalFormatting sqref="R92:R93">
    <cfRule type="expression" dxfId="546" priority="1854">
      <formula>Q92="Otro"</formula>
    </cfRule>
  </conditionalFormatting>
  <conditionalFormatting sqref="R92:R93">
    <cfRule type="expression" dxfId="545" priority="1853">
      <formula>Q92="Otro"</formula>
    </cfRule>
  </conditionalFormatting>
  <conditionalFormatting sqref="R92:R93">
    <cfRule type="expression" dxfId="544" priority="1852">
      <formula>Q92="Otro"</formula>
    </cfRule>
  </conditionalFormatting>
  <conditionalFormatting sqref="R92:R93">
    <cfRule type="expression" dxfId="543" priority="1851">
      <formula>Q92="Otro"</formula>
    </cfRule>
  </conditionalFormatting>
  <conditionalFormatting sqref="U3:U27 U29:U1048576 S1:S1048576 V6:AO6 V12:AO12 V16:AO16 V23:AP23 V143:AO143 V130:AO130 V122:AO122 V119:AO119 V113:AO113 V94:AO94 V89:AO89 V65:AO65 V47:AO47 V37:AO37 V75:AO75">
    <cfRule type="expression" dxfId="542" priority="566">
      <formula>$Q1="Otro"</formula>
    </cfRule>
  </conditionalFormatting>
  <conditionalFormatting sqref="U1">
    <cfRule type="expression" dxfId="541" priority="564">
      <formula>$Q1="Otro"</formula>
    </cfRule>
  </conditionalFormatting>
  <conditionalFormatting sqref="V7:V11 X7:X11 V24:V25 X24:X25 V3:V5 X3:X5 V13:V15 X13:X15 V17:V22 X17:X22 V34:V36 X34:X36 V48 V59:V64 V76:V88 X76:X88 V95:V112 X95:X112 X90:X93 V114:V118 V120:V121 X120:X121 X114:X118 V123:V129 X123:X129 V131:V142 X131:X142 V144:V148 X144:X148 V38:V46 X38:X46 V29:V32 X29:X32 X66:X69 X71:X74 X48:X64">
    <cfRule type="expression" dxfId="540" priority="562">
      <formula>$V3="Error, suma &gt; 100%"</formula>
    </cfRule>
  </conditionalFormatting>
  <conditionalFormatting sqref="V90:V93">
    <cfRule type="expression" dxfId="539" priority="561">
      <formula>$V90="Error, suma &gt; 100%"</formula>
    </cfRule>
  </conditionalFormatting>
  <conditionalFormatting sqref="Z7:Z11 Z24:Z25 Z3:Z5 Z13:Z15 Z17:Z22 Z76:Z88 Z95:Z112">
    <cfRule type="cellIs" dxfId="538" priority="560" operator="lessThan">
      <formula>1</formula>
    </cfRule>
  </conditionalFormatting>
  <conditionalFormatting sqref="Z90:Z93 Z114:Z118 Z120:Z121 Z123:Z129 Z131:Z142 Z144:Z148 Z38:Z46 Z29 Z32 Z48:Z64">
    <cfRule type="cellIs" dxfId="537" priority="559" operator="lessThan">
      <formula>1</formula>
    </cfRule>
  </conditionalFormatting>
  <conditionalFormatting sqref="U2">
    <cfRule type="expression" dxfId="536" priority="558">
      <formula>$Q2="Otro"</formula>
    </cfRule>
  </conditionalFormatting>
  <conditionalFormatting sqref="U28">
    <cfRule type="expression" dxfId="535" priority="557">
      <formula>$Q28="Otro"</formula>
    </cfRule>
  </conditionalFormatting>
  <conditionalFormatting sqref="R38">
    <cfRule type="expression" dxfId="534" priority="556">
      <formula>Q38="Otro"</formula>
    </cfRule>
  </conditionalFormatting>
  <conditionalFormatting sqref="R38">
    <cfRule type="expression" dxfId="533" priority="555">
      <formula>Q38="Otro"</formula>
    </cfRule>
  </conditionalFormatting>
  <conditionalFormatting sqref="R38">
    <cfRule type="expression" dxfId="532" priority="554">
      <formula>Q38="Otro"</formula>
    </cfRule>
  </conditionalFormatting>
  <conditionalFormatting sqref="R38">
    <cfRule type="expression" dxfId="531" priority="553">
      <formula>Q38="Otro"</formula>
    </cfRule>
  </conditionalFormatting>
  <conditionalFormatting sqref="R38">
    <cfRule type="expression" dxfId="530" priority="552">
      <formula>Q38="Otro"</formula>
    </cfRule>
  </conditionalFormatting>
  <conditionalFormatting sqref="R38">
    <cfRule type="expression" dxfId="529" priority="551">
      <formula>Q38="Otro"</formula>
    </cfRule>
  </conditionalFormatting>
  <conditionalFormatting sqref="R38">
    <cfRule type="expression" dxfId="528" priority="550">
      <formula>Q38="Otro"</formula>
    </cfRule>
  </conditionalFormatting>
  <conditionalFormatting sqref="R38">
    <cfRule type="expression" dxfId="527" priority="549">
      <formula>Q38="Otro"</formula>
    </cfRule>
  </conditionalFormatting>
  <conditionalFormatting sqref="R38">
    <cfRule type="expression" dxfId="526" priority="548">
      <formula>Q38="Otro"</formula>
    </cfRule>
  </conditionalFormatting>
  <conditionalFormatting sqref="R38">
    <cfRule type="expression" dxfId="525" priority="547">
      <formula>Q38="Otro"</formula>
    </cfRule>
  </conditionalFormatting>
  <conditionalFormatting sqref="R38">
    <cfRule type="expression" dxfId="524" priority="546">
      <formula>Q38="Otro"</formula>
    </cfRule>
  </conditionalFormatting>
  <conditionalFormatting sqref="R38">
    <cfRule type="expression" dxfId="523" priority="545">
      <formula>Q38="Otro"</formula>
    </cfRule>
  </conditionalFormatting>
  <conditionalFormatting sqref="R38">
    <cfRule type="expression" dxfId="522" priority="544">
      <formula>Q38="Otro"</formula>
    </cfRule>
  </conditionalFormatting>
  <conditionalFormatting sqref="R38">
    <cfRule type="expression" dxfId="521" priority="543">
      <formula>Q38="Otro"</formula>
    </cfRule>
  </conditionalFormatting>
  <conditionalFormatting sqref="R39">
    <cfRule type="expression" dxfId="520" priority="542">
      <formula>Q39="Otro"</formula>
    </cfRule>
  </conditionalFormatting>
  <conditionalFormatting sqref="R39">
    <cfRule type="expression" dxfId="519" priority="541">
      <formula>Q39="Otro"</formula>
    </cfRule>
  </conditionalFormatting>
  <conditionalFormatting sqref="R39">
    <cfRule type="expression" dxfId="518" priority="540">
      <formula>Q39="Otro"</formula>
    </cfRule>
  </conditionalFormatting>
  <conditionalFormatting sqref="R39">
    <cfRule type="expression" dxfId="517" priority="539">
      <formula>Q39="Otro"</formula>
    </cfRule>
  </conditionalFormatting>
  <conditionalFormatting sqref="R39">
    <cfRule type="expression" dxfId="516" priority="538">
      <formula>Q39="Otro"</formula>
    </cfRule>
  </conditionalFormatting>
  <conditionalFormatting sqref="R39">
    <cfRule type="expression" dxfId="515" priority="537">
      <formula>Q39="Otro"</formula>
    </cfRule>
  </conditionalFormatting>
  <conditionalFormatting sqref="R39">
    <cfRule type="expression" dxfId="514" priority="536">
      <formula>Q39="Otro"</formula>
    </cfRule>
  </conditionalFormatting>
  <conditionalFormatting sqref="R39">
    <cfRule type="expression" dxfId="513" priority="535">
      <formula>Q39="Otro"</formula>
    </cfRule>
  </conditionalFormatting>
  <conditionalFormatting sqref="R39">
    <cfRule type="expression" dxfId="512" priority="534">
      <formula>Q39="Otro"</formula>
    </cfRule>
  </conditionalFormatting>
  <conditionalFormatting sqref="R39">
    <cfRule type="expression" dxfId="511" priority="533">
      <formula>Q39="Otro"</formula>
    </cfRule>
  </conditionalFormatting>
  <conditionalFormatting sqref="R39">
    <cfRule type="expression" dxfId="510" priority="532">
      <formula>Q39="Otro"</formula>
    </cfRule>
  </conditionalFormatting>
  <conditionalFormatting sqref="R39">
    <cfRule type="expression" dxfId="509" priority="531">
      <formula>Q39="Otro"</formula>
    </cfRule>
  </conditionalFormatting>
  <conditionalFormatting sqref="R39">
    <cfRule type="expression" dxfId="508" priority="530">
      <formula>Q39="Otro"</formula>
    </cfRule>
  </conditionalFormatting>
  <conditionalFormatting sqref="R39">
    <cfRule type="expression" dxfId="507" priority="529">
      <formula>Q39="Otro"</formula>
    </cfRule>
  </conditionalFormatting>
  <conditionalFormatting sqref="R40:R42">
    <cfRule type="expression" dxfId="506" priority="528">
      <formula>Q40="Otro"</formula>
    </cfRule>
  </conditionalFormatting>
  <conditionalFormatting sqref="R40:R42">
    <cfRule type="expression" dxfId="505" priority="527">
      <formula>Q40="Otro"</formula>
    </cfRule>
  </conditionalFormatting>
  <conditionalFormatting sqref="R40:R42">
    <cfRule type="expression" dxfId="504" priority="526">
      <formula>Q40="Otro"</formula>
    </cfRule>
  </conditionalFormatting>
  <conditionalFormatting sqref="R40:R42">
    <cfRule type="expression" dxfId="503" priority="525">
      <formula>Q40="Otro"</formula>
    </cfRule>
  </conditionalFormatting>
  <conditionalFormatting sqref="R40:R42">
    <cfRule type="expression" dxfId="502" priority="524">
      <formula>Q40="Otro"</formula>
    </cfRule>
  </conditionalFormatting>
  <conditionalFormatting sqref="R40:R42">
    <cfRule type="expression" dxfId="501" priority="523">
      <formula>Q40="Otro"</formula>
    </cfRule>
  </conditionalFormatting>
  <conditionalFormatting sqref="R40:R42">
    <cfRule type="expression" dxfId="500" priority="522">
      <formula>Q40="Otro"</formula>
    </cfRule>
  </conditionalFormatting>
  <conditionalFormatting sqref="R40:R42">
    <cfRule type="expression" dxfId="499" priority="521">
      <formula>Q40="Otro"</formula>
    </cfRule>
  </conditionalFormatting>
  <conditionalFormatting sqref="R40:R42">
    <cfRule type="expression" dxfId="498" priority="520">
      <formula>Q40="Otro"</formula>
    </cfRule>
  </conditionalFormatting>
  <conditionalFormatting sqref="R40:R42">
    <cfRule type="expression" dxfId="497" priority="519">
      <formula>Q40="Otro"</formula>
    </cfRule>
  </conditionalFormatting>
  <conditionalFormatting sqref="R40:R42">
    <cfRule type="expression" dxfId="496" priority="518">
      <formula>Q40="Otro"</formula>
    </cfRule>
  </conditionalFormatting>
  <conditionalFormatting sqref="R40:R42">
    <cfRule type="expression" dxfId="495" priority="517">
      <formula>Q40="Otro"</formula>
    </cfRule>
  </conditionalFormatting>
  <conditionalFormatting sqref="R40:R42">
    <cfRule type="expression" dxfId="494" priority="516">
      <formula>Q40="Otro"</formula>
    </cfRule>
  </conditionalFormatting>
  <conditionalFormatting sqref="R40:R42">
    <cfRule type="expression" dxfId="493" priority="515">
      <formula>Q40="Otro"</formula>
    </cfRule>
  </conditionalFormatting>
  <conditionalFormatting sqref="R43">
    <cfRule type="expression" dxfId="492" priority="514">
      <formula>Q43="Otro"</formula>
    </cfRule>
  </conditionalFormatting>
  <conditionalFormatting sqref="R43">
    <cfRule type="expression" dxfId="491" priority="513">
      <formula>Q43="Otro"</formula>
    </cfRule>
  </conditionalFormatting>
  <conditionalFormatting sqref="R43">
    <cfRule type="expression" dxfId="490" priority="512">
      <formula>Q43="Otro"</formula>
    </cfRule>
  </conditionalFormatting>
  <conditionalFormatting sqref="R43">
    <cfRule type="expression" dxfId="489" priority="511">
      <formula>Q43="Otro"</formula>
    </cfRule>
  </conditionalFormatting>
  <conditionalFormatting sqref="R43">
    <cfRule type="expression" dxfId="488" priority="510">
      <formula>Q43="Otro"</formula>
    </cfRule>
  </conditionalFormatting>
  <conditionalFormatting sqref="R43">
    <cfRule type="expression" dxfId="487" priority="509">
      <formula>Q43="Otro"</formula>
    </cfRule>
  </conditionalFormatting>
  <conditionalFormatting sqref="R43">
    <cfRule type="expression" dxfId="486" priority="508">
      <formula>Q43="Otro"</formula>
    </cfRule>
  </conditionalFormatting>
  <conditionalFormatting sqref="R43">
    <cfRule type="expression" dxfId="485" priority="507">
      <formula>Q43="Otro"</formula>
    </cfRule>
  </conditionalFormatting>
  <conditionalFormatting sqref="R43">
    <cfRule type="expression" dxfId="484" priority="506">
      <formula>Q43="Otro"</formula>
    </cfRule>
  </conditionalFormatting>
  <conditionalFormatting sqref="R43">
    <cfRule type="expression" dxfId="483" priority="505">
      <formula>Q43="Otro"</formula>
    </cfRule>
  </conditionalFormatting>
  <conditionalFormatting sqref="R43">
    <cfRule type="expression" dxfId="482" priority="504">
      <formula>Q43="Otro"</formula>
    </cfRule>
  </conditionalFormatting>
  <conditionalFormatting sqref="R43">
    <cfRule type="expression" dxfId="481" priority="503">
      <formula>Q43="Otro"</formula>
    </cfRule>
  </conditionalFormatting>
  <conditionalFormatting sqref="R43">
    <cfRule type="expression" dxfId="480" priority="502">
      <formula>Q43="Otro"</formula>
    </cfRule>
  </conditionalFormatting>
  <conditionalFormatting sqref="R43">
    <cfRule type="expression" dxfId="479" priority="501">
      <formula>Q43="Otro"</formula>
    </cfRule>
  </conditionalFormatting>
  <conditionalFormatting sqref="R44:R45">
    <cfRule type="expression" dxfId="478" priority="500">
      <formula>Q44="Otro"</formula>
    </cfRule>
  </conditionalFormatting>
  <conditionalFormatting sqref="R44:R45">
    <cfRule type="expression" dxfId="477" priority="499">
      <formula>Q44="Otro"</formula>
    </cfRule>
  </conditionalFormatting>
  <conditionalFormatting sqref="R44:R45">
    <cfRule type="expression" dxfId="476" priority="498">
      <formula>Q44="Otro"</formula>
    </cfRule>
  </conditionalFormatting>
  <conditionalFormatting sqref="R44:R45">
    <cfRule type="expression" dxfId="475" priority="497">
      <formula>Q44="Otro"</formula>
    </cfRule>
  </conditionalFormatting>
  <conditionalFormatting sqref="R44:R45">
    <cfRule type="expression" dxfId="474" priority="496">
      <formula>Q44="Otro"</formula>
    </cfRule>
  </conditionalFormatting>
  <conditionalFormatting sqref="R44:R45">
    <cfRule type="expression" dxfId="473" priority="495">
      <formula>Q44="Otro"</formula>
    </cfRule>
  </conditionalFormatting>
  <conditionalFormatting sqref="R44:R45">
    <cfRule type="expression" dxfId="472" priority="494">
      <formula>Q44="Otro"</formula>
    </cfRule>
  </conditionalFormatting>
  <conditionalFormatting sqref="R44:R45">
    <cfRule type="expression" dxfId="471" priority="493">
      <formula>Q44="Otro"</formula>
    </cfRule>
  </conditionalFormatting>
  <conditionalFormatting sqref="R44:R45">
    <cfRule type="expression" dxfId="470" priority="492">
      <formula>Q44="Otro"</formula>
    </cfRule>
  </conditionalFormatting>
  <conditionalFormatting sqref="R44:R45">
    <cfRule type="expression" dxfId="469" priority="491">
      <formula>Q44="Otro"</formula>
    </cfRule>
  </conditionalFormatting>
  <conditionalFormatting sqref="R44:R45">
    <cfRule type="expression" dxfId="468" priority="490">
      <formula>Q44="Otro"</formula>
    </cfRule>
  </conditionalFormatting>
  <conditionalFormatting sqref="R44:R45">
    <cfRule type="expression" dxfId="467" priority="489">
      <formula>Q44="Otro"</formula>
    </cfRule>
  </conditionalFormatting>
  <conditionalFormatting sqref="R44:R45">
    <cfRule type="expression" dxfId="466" priority="488">
      <formula>Q44="Otro"</formula>
    </cfRule>
  </conditionalFormatting>
  <conditionalFormatting sqref="R44:R45">
    <cfRule type="expression" dxfId="465" priority="487">
      <formula>Q44="Otro"</formula>
    </cfRule>
  </conditionalFormatting>
  <conditionalFormatting sqref="R38">
    <cfRule type="expression" dxfId="464" priority="486">
      <formula>Q38="Otro"</formula>
    </cfRule>
  </conditionalFormatting>
  <conditionalFormatting sqref="R38">
    <cfRule type="expression" dxfId="463" priority="485">
      <formula>Q38="Otro"</formula>
    </cfRule>
  </conditionalFormatting>
  <conditionalFormatting sqref="R39">
    <cfRule type="expression" dxfId="462" priority="484">
      <formula>Q39="Otro"</formula>
    </cfRule>
  </conditionalFormatting>
  <conditionalFormatting sqref="R39">
    <cfRule type="expression" dxfId="461" priority="483">
      <formula>Q39="Otro"</formula>
    </cfRule>
  </conditionalFormatting>
  <conditionalFormatting sqref="R40:R42">
    <cfRule type="expression" dxfId="460" priority="482">
      <formula>Q40="Otro"</formula>
    </cfRule>
  </conditionalFormatting>
  <conditionalFormatting sqref="R40:R42">
    <cfRule type="expression" dxfId="459" priority="481">
      <formula>Q40="Otro"</formula>
    </cfRule>
  </conditionalFormatting>
  <conditionalFormatting sqref="R43">
    <cfRule type="expression" dxfId="458" priority="480">
      <formula>Q43="Otro"</formula>
    </cfRule>
  </conditionalFormatting>
  <conditionalFormatting sqref="R43">
    <cfRule type="expression" dxfId="457" priority="479">
      <formula>Q43="Otro"</formula>
    </cfRule>
  </conditionalFormatting>
  <conditionalFormatting sqref="R44:R45">
    <cfRule type="expression" dxfId="456" priority="478">
      <formula>Q44="Otro"</formula>
    </cfRule>
  </conditionalFormatting>
  <conditionalFormatting sqref="R44:R45">
    <cfRule type="expression" dxfId="455" priority="477">
      <formula>Q44="Otro"</formula>
    </cfRule>
  </conditionalFormatting>
  <conditionalFormatting sqref="R38">
    <cfRule type="expression" dxfId="454" priority="476">
      <formula>Q38="Otro"</formula>
    </cfRule>
  </conditionalFormatting>
  <conditionalFormatting sqref="R38">
    <cfRule type="expression" dxfId="453" priority="475">
      <formula>Q38="Otro"</formula>
    </cfRule>
  </conditionalFormatting>
  <conditionalFormatting sqref="R38">
    <cfRule type="expression" dxfId="452" priority="474">
      <formula>Q38="Otro"</formula>
    </cfRule>
  </conditionalFormatting>
  <conditionalFormatting sqref="R38">
    <cfRule type="expression" dxfId="451" priority="473">
      <formula>Q38="Otro"</formula>
    </cfRule>
  </conditionalFormatting>
  <conditionalFormatting sqref="R39">
    <cfRule type="expression" dxfId="450" priority="472">
      <formula>Q39="Otro"</formula>
    </cfRule>
  </conditionalFormatting>
  <conditionalFormatting sqref="R39">
    <cfRule type="expression" dxfId="449" priority="471">
      <formula>Q39="Otro"</formula>
    </cfRule>
  </conditionalFormatting>
  <conditionalFormatting sqref="R39">
    <cfRule type="expression" dxfId="448" priority="470">
      <formula>Q39="Otro"</formula>
    </cfRule>
  </conditionalFormatting>
  <conditionalFormatting sqref="R39">
    <cfRule type="expression" dxfId="447" priority="469">
      <formula>Q39="Otro"</formula>
    </cfRule>
  </conditionalFormatting>
  <conditionalFormatting sqref="R40:R42">
    <cfRule type="expression" dxfId="446" priority="468">
      <formula>Q40="Otro"</formula>
    </cfRule>
  </conditionalFormatting>
  <conditionalFormatting sqref="R40:R42">
    <cfRule type="expression" dxfId="445" priority="467">
      <formula>Q40="Otro"</formula>
    </cfRule>
  </conditionalFormatting>
  <conditionalFormatting sqref="R40:R42">
    <cfRule type="expression" dxfId="444" priority="466">
      <formula>Q40="Otro"</formula>
    </cfRule>
  </conditionalFormatting>
  <conditionalFormatting sqref="R40:R42">
    <cfRule type="expression" dxfId="443" priority="465">
      <formula>Q40="Otro"</formula>
    </cfRule>
  </conditionalFormatting>
  <conditionalFormatting sqref="R43">
    <cfRule type="expression" dxfId="442" priority="464">
      <formula>Q43="Otro"</formula>
    </cfRule>
  </conditionalFormatting>
  <conditionalFormatting sqref="R43">
    <cfRule type="expression" dxfId="441" priority="463">
      <formula>Q43="Otro"</formula>
    </cfRule>
  </conditionalFormatting>
  <conditionalFormatting sqref="R43">
    <cfRule type="expression" dxfId="440" priority="462">
      <formula>Q43="Otro"</formula>
    </cfRule>
  </conditionalFormatting>
  <conditionalFormatting sqref="R43">
    <cfRule type="expression" dxfId="439" priority="461">
      <formula>Q43="Otro"</formula>
    </cfRule>
  </conditionalFormatting>
  <conditionalFormatting sqref="R44:R45">
    <cfRule type="expression" dxfId="438" priority="460">
      <formula>Q44="Otro"</formula>
    </cfRule>
  </conditionalFormatting>
  <conditionalFormatting sqref="R44:R45">
    <cfRule type="expression" dxfId="437" priority="459">
      <formula>Q44="Otro"</formula>
    </cfRule>
  </conditionalFormatting>
  <conditionalFormatting sqref="R44:R45">
    <cfRule type="expression" dxfId="436" priority="458">
      <formula>Q44="Otro"</formula>
    </cfRule>
  </conditionalFormatting>
  <conditionalFormatting sqref="R44:R45">
    <cfRule type="expression" dxfId="435" priority="457">
      <formula>Q44="Otro"</formula>
    </cfRule>
  </conditionalFormatting>
  <conditionalFormatting sqref="V33:AO33">
    <cfRule type="expression" dxfId="434" priority="456">
      <formula>$Q33="Otro"</formula>
    </cfRule>
  </conditionalFormatting>
  <conditionalFormatting sqref="R34:R36">
    <cfRule type="cellIs" dxfId="433" priority="453" operator="equal">
      <formula>"H3=""Otro"""</formula>
    </cfRule>
    <cfRule type="cellIs" dxfId="432" priority="454" operator="equal">
      <formula>"""Otro"""</formula>
    </cfRule>
    <cfRule type="cellIs" dxfId="431" priority="455" operator="equal">
      <formula>"""Otro"""</formula>
    </cfRule>
  </conditionalFormatting>
  <conditionalFormatting sqref="R34">
    <cfRule type="expression" dxfId="430" priority="452">
      <formula>Q34="Otro"</formula>
    </cfRule>
  </conditionalFormatting>
  <conditionalFormatting sqref="R34">
    <cfRule type="expression" dxfId="429" priority="451">
      <formula>Q34="Otro"</formula>
    </cfRule>
  </conditionalFormatting>
  <conditionalFormatting sqref="R34">
    <cfRule type="expression" dxfId="428" priority="450">
      <formula>Q34="Otro"</formula>
    </cfRule>
  </conditionalFormatting>
  <conditionalFormatting sqref="R34">
    <cfRule type="expression" dxfId="427" priority="449">
      <formula>Q34="Otro"</formula>
    </cfRule>
  </conditionalFormatting>
  <conditionalFormatting sqref="R34">
    <cfRule type="expression" dxfId="426" priority="448">
      <formula>Q34="Otro"</formula>
    </cfRule>
  </conditionalFormatting>
  <conditionalFormatting sqref="R34">
    <cfRule type="expression" dxfId="425" priority="447">
      <formula>Q34="Otro"</formula>
    </cfRule>
  </conditionalFormatting>
  <conditionalFormatting sqref="R34">
    <cfRule type="expression" dxfId="424" priority="446">
      <formula>Q34="Otro"</formula>
    </cfRule>
  </conditionalFormatting>
  <conditionalFormatting sqref="R34">
    <cfRule type="expression" dxfId="423" priority="445">
      <formula>Q34="Otro"</formula>
    </cfRule>
  </conditionalFormatting>
  <conditionalFormatting sqref="R34">
    <cfRule type="expression" dxfId="422" priority="444">
      <formula>Q34="Otro"</formula>
    </cfRule>
  </conditionalFormatting>
  <conditionalFormatting sqref="R34">
    <cfRule type="expression" dxfId="421" priority="443">
      <formula>Q34="Otro"</formula>
    </cfRule>
  </conditionalFormatting>
  <conditionalFormatting sqref="R34">
    <cfRule type="expression" dxfId="420" priority="442">
      <formula>Q34="Otro"</formula>
    </cfRule>
  </conditionalFormatting>
  <conditionalFormatting sqref="R34">
    <cfRule type="expression" dxfId="419" priority="441">
      <formula>Q34="Otro"</formula>
    </cfRule>
  </conditionalFormatting>
  <conditionalFormatting sqref="R34">
    <cfRule type="expression" dxfId="418" priority="440">
      <formula>Q34="Otro"</formula>
    </cfRule>
  </conditionalFormatting>
  <conditionalFormatting sqref="R34">
    <cfRule type="expression" dxfId="417" priority="439">
      <formula>Q34="Otro"</formula>
    </cfRule>
  </conditionalFormatting>
  <conditionalFormatting sqref="R34">
    <cfRule type="expression" dxfId="416" priority="438">
      <formula>Q34="Otro"</formula>
    </cfRule>
  </conditionalFormatting>
  <conditionalFormatting sqref="R34">
    <cfRule type="expression" dxfId="415" priority="437">
      <formula>Q34="Otro"</formula>
    </cfRule>
  </conditionalFormatting>
  <conditionalFormatting sqref="R34">
    <cfRule type="expression" dxfId="414" priority="436">
      <formula>Q34="Otro"</formula>
    </cfRule>
  </conditionalFormatting>
  <conditionalFormatting sqref="R34">
    <cfRule type="expression" dxfId="413" priority="435">
      <formula>Q34="Otro"</formula>
    </cfRule>
  </conditionalFormatting>
  <conditionalFormatting sqref="R34">
    <cfRule type="expression" dxfId="412" priority="434">
      <formula>Q34="Otro"</formula>
    </cfRule>
  </conditionalFormatting>
  <conditionalFormatting sqref="R34">
    <cfRule type="expression" dxfId="411" priority="433">
      <formula>Q34="Otro"</formula>
    </cfRule>
  </conditionalFormatting>
  <conditionalFormatting sqref="R34">
    <cfRule type="expression" dxfId="410" priority="432">
      <formula>Q34="Otro"</formula>
    </cfRule>
  </conditionalFormatting>
  <conditionalFormatting sqref="R34">
    <cfRule type="expression" dxfId="409" priority="431">
      <formula>Q34="Otro"</formula>
    </cfRule>
  </conditionalFormatting>
  <conditionalFormatting sqref="R35:R36">
    <cfRule type="expression" dxfId="408" priority="430">
      <formula>Q35="Otro"</formula>
    </cfRule>
  </conditionalFormatting>
  <conditionalFormatting sqref="R35:R36">
    <cfRule type="expression" dxfId="407" priority="429">
      <formula>Q35="Otro"</formula>
    </cfRule>
  </conditionalFormatting>
  <conditionalFormatting sqref="R35:R36">
    <cfRule type="expression" dxfId="406" priority="428">
      <formula>Q35="Otro"</formula>
    </cfRule>
  </conditionalFormatting>
  <conditionalFormatting sqref="R35:R36">
    <cfRule type="expression" dxfId="405" priority="427">
      <formula>Q35="Otro"</formula>
    </cfRule>
  </conditionalFormatting>
  <conditionalFormatting sqref="R35:R36">
    <cfRule type="expression" dxfId="404" priority="426">
      <formula>Q35="Otro"</formula>
    </cfRule>
  </conditionalFormatting>
  <conditionalFormatting sqref="R35:R36">
    <cfRule type="expression" dxfId="403" priority="425">
      <formula>Q35="Otro"</formula>
    </cfRule>
  </conditionalFormatting>
  <conditionalFormatting sqref="R35:R36">
    <cfRule type="expression" dxfId="402" priority="424">
      <formula>Q35="Otro"</formula>
    </cfRule>
  </conditionalFormatting>
  <conditionalFormatting sqref="R35:R36">
    <cfRule type="expression" dxfId="401" priority="423">
      <formula>Q35="Otro"</formula>
    </cfRule>
  </conditionalFormatting>
  <conditionalFormatting sqref="R35:R36">
    <cfRule type="expression" dxfId="400" priority="422">
      <formula>Q35="Otro"</formula>
    </cfRule>
  </conditionalFormatting>
  <conditionalFormatting sqref="R35:R36">
    <cfRule type="expression" dxfId="399" priority="421">
      <formula>Q35="Otro"</formula>
    </cfRule>
  </conditionalFormatting>
  <conditionalFormatting sqref="R35:R36">
    <cfRule type="expression" dxfId="398" priority="420">
      <formula>Q35="Otro"</formula>
    </cfRule>
  </conditionalFormatting>
  <conditionalFormatting sqref="R35:R36">
    <cfRule type="expression" dxfId="397" priority="419">
      <formula>Q35="Otro"</formula>
    </cfRule>
  </conditionalFormatting>
  <conditionalFormatting sqref="R35:R36">
    <cfRule type="expression" dxfId="396" priority="418">
      <formula>Q35="Otro"</formula>
    </cfRule>
  </conditionalFormatting>
  <conditionalFormatting sqref="R35:R36">
    <cfRule type="expression" dxfId="395" priority="417">
      <formula>Q35="Otro"</formula>
    </cfRule>
  </conditionalFormatting>
  <conditionalFormatting sqref="R35:R36">
    <cfRule type="expression" dxfId="394" priority="402">
      <formula>Q35="Otro"</formula>
    </cfRule>
  </conditionalFormatting>
  <conditionalFormatting sqref="R35:R36">
    <cfRule type="expression" dxfId="393" priority="401">
      <formula>Q35="Otro"</formula>
    </cfRule>
  </conditionalFormatting>
  <conditionalFormatting sqref="R35:R36">
    <cfRule type="expression" dxfId="392" priority="400">
      <formula>Q35="Otro"</formula>
    </cfRule>
  </conditionalFormatting>
  <conditionalFormatting sqref="R35:R36">
    <cfRule type="expression" dxfId="391" priority="399">
      <formula>Q35="Otro"</formula>
    </cfRule>
  </conditionalFormatting>
  <conditionalFormatting sqref="R35:R36">
    <cfRule type="expression" dxfId="390" priority="398">
      <formula>Q35="Otro"</formula>
    </cfRule>
  </conditionalFormatting>
  <conditionalFormatting sqref="R35:R36">
    <cfRule type="expression" dxfId="389" priority="397">
      <formula>Q35="Otro"</formula>
    </cfRule>
  </conditionalFormatting>
  <conditionalFormatting sqref="R35:R36">
    <cfRule type="expression" dxfId="388" priority="396">
      <formula>Q35="Otro"</formula>
    </cfRule>
  </conditionalFormatting>
  <conditionalFormatting sqref="R35:R36">
    <cfRule type="expression" dxfId="387" priority="395">
      <formula>Q35="Otro"</formula>
    </cfRule>
  </conditionalFormatting>
  <conditionalFormatting sqref="R35:R36">
    <cfRule type="expression" dxfId="386" priority="394">
      <formula>Q35="Otro"</formula>
    </cfRule>
  </conditionalFormatting>
  <conditionalFormatting sqref="R35:R36">
    <cfRule type="expression" dxfId="385" priority="393">
      <formula>Q35="Otro"</formula>
    </cfRule>
  </conditionalFormatting>
  <conditionalFormatting sqref="R35:R36">
    <cfRule type="expression" dxfId="384" priority="392">
      <formula>Q35="Otro"</formula>
    </cfRule>
  </conditionalFormatting>
  <conditionalFormatting sqref="R35:R36">
    <cfRule type="expression" dxfId="383" priority="391">
      <formula>Q35="Otro"</formula>
    </cfRule>
  </conditionalFormatting>
  <conditionalFormatting sqref="R35:R36">
    <cfRule type="expression" dxfId="382" priority="390">
      <formula>Q35="Otro"</formula>
    </cfRule>
  </conditionalFormatting>
  <conditionalFormatting sqref="R35:R36">
    <cfRule type="expression" dxfId="381" priority="389">
      <formula>Q35="Otro"</formula>
    </cfRule>
  </conditionalFormatting>
  <conditionalFormatting sqref="R35:R36">
    <cfRule type="expression" dxfId="380" priority="388">
      <formula>Q35="Otro"</formula>
    </cfRule>
  </conditionalFormatting>
  <conditionalFormatting sqref="R35:R36">
    <cfRule type="expression" dxfId="379" priority="387">
      <formula>Q35="Otro"</formula>
    </cfRule>
  </conditionalFormatting>
  <conditionalFormatting sqref="R35:R36">
    <cfRule type="expression" dxfId="378" priority="386">
      <formula>Q35="Otro"</formula>
    </cfRule>
  </conditionalFormatting>
  <conditionalFormatting sqref="R35:R36">
    <cfRule type="expression" dxfId="377" priority="385">
      <formula>Q35="Otro"</formula>
    </cfRule>
  </conditionalFormatting>
  <conditionalFormatting sqref="R35:R36">
    <cfRule type="expression" dxfId="376" priority="384">
      <formula>Q35="Otro"</formula>
    </cfRule>
  </conditionalFormatting>
  <conditionalFormatting sqref="R35:R36">
    <cfRule type="expression" dxfId="375" priority="383">
      <formula>Q35="Otro"</formula>
    </cfRule>
  </conditionalFormatting>
  <conditionalFormatting sqref="R35:R36">
    <cfRule type="expression" dxfId="374" priority="382">
      <formula>Q35="Otro"</formula>
    </cfRule>
  </conditionalFormatting>
  <conditionalFormatting sqref="R35:R36">
    <cfRule type="expression" dxfId="373" priority="381">
      <formula>Q35="Otro"</formula>
    </cfRule>
  </conditionalFormatting>
  <conditionalFormatting sqref="R34">
    <cfRule type="expression" dxfId="372" priority="380">
      <formula>Q34="Otro"</formula>
    </cfRule>
  </conditionalFormatting>
  <conditionalFormatting sqref="R34">
    <cfRule type="expression" dxfId="371" priority="379">
      <formula>Q34="Otro"</formula>
    </cfRule>
  </conditionalFormatting>
  <conditionalFormatting sqref="R35:R36">
    <cfRule type="expression" dxfId="370" priority="378">
      <formula>Q35="Otro"</formula>
    </cfRule>
  </conditionalFormatting>
  <conditionalFormatting sqref="R35:R36">
    <cfRule type="expression" dxfId="369" priority="377">
      <formula>Q35="Otro"</formula>
    </cfRule>
  </conditionalFormatting>
  <conditionalFormatting sqref="R34">
    <cfRule type="expression" dxfId="368" priority="374">
      <formula>Q34="Otro"</formula>
    </cfRule>
  </conditionalFormatting>
  <conditionalFormatting sqref="R34">
    <cfRule type="expression" dxfId="367" priority="373">
      <formula>Q34="Otro"</formula>
    </cfRule>
  </conditionalFormatting>
  <conditionalFormatting sqref="R34">
    <cfRule type="expression" dxfId="366" priority="372">
      <formula>Q34="Otro"</formula>
    </cfRule>
  </conditionalFormatting>
  <conditionalFormatting sqref="R34">
    <cfRule type="expression" dxfId="365" priority="371">
      <formula>Q34="Otro"</formula>
    </cfRule>
  </conditionalFormatting>
  <conditionalFormatting sqref="R35:R36">
    <cfRule type="expression" dxfId="364" priority="370">
      <formula>Q35="Otro"</formula>
    </cfRule>
  </conditionalFormatting>
  <conditionalFormatting sqref="R35:R36">
    <cfRule type="expression" dxfId="363" priority="369">
      <formula>Q35="Otro"</formula>
    </cfRule>
  </conditionalFormatting>
  <conditionalFormatting sqref="R35:R36">
    <cfRule type="expression" dxfId="362" priority="368">
      <formula>Q35="Otro"</formula>
    </cfRule>
  </conditionalFormatting>
  <conditionalFormatting sqref="R35:R36">
    <cfRule type="expression" dxfId="361" priority="367">
      <formula>Q35="Otro"</formula>
    </cfRule>
  </conditionalFormatting>
  <conditionalFormatting sqref="Z34">
    <cfRule type="cellIs" dxfId="360" priority="361" operator="lessThan">
      <formula>1</formula>
    </cfRule>
  </conditionalFormatting>
  <conditionalFormatting sqref="R66:R69">
    <cfRule type="cellIs" dxfId="359" priority="358" operator="equal">
      <formula>"H3=""Otro"""</formula>
    </cfRule>
    <cfRule type="cellIs" dxfId="358" priority="359" operator="equal">
      <formula>"""Otro"""</formula>
    </cfRule>
    <cfRule type="cellIs" dxfId="357" priority="360" operator="equal">
      <formula>"""Otro"""</formula>
    </cfRule>
  </conditionalFormatting>
  <conditionalFormatting sqref="R66">
    <cfRule type="expression" dxfId="356" priority="357">
      <formula>Q66="Otro"</formula>
    </cfRule>
  </conditionalFormatting>
  <conditionalFormatting sqref="R66">
    <cfRule type="expression" dxfId="355" priority="356">
      <formula>Q66="Otro"</formula>
    </cfRule>
  </conditionalFormatting>
  <conditionalFormatting sqref="R66">
    <cfRule type="expression" dxfId="354" priority="355">
      <formula>Q66="Otro"</formula>
    </cfRule>
  </conditionalFormatting>
  <conditionalFormatting sqref="R66">
    <cfRule type="expression" dxfId="353" priority="354">
      <formula>Q66="Otro"</formula>
    </cfRule>
  </conditionalFormatting>
  <conditionalFormatting sqref="R66">
    <cfRule type="expression" dxfId="352" priority="353">
      <formula>Q66="Otro"</formula>
    </cfRule>
  </conditionalFormatting>
  <conditionalFormatting sqref="R66">
    <cfRule type="expression" dxfId="351" priority="352">
      <formula>Q66="Otro"</formula>
    </cfRule>
  </conditionalFormatting>
  <conditionalFormatting sqref="R66">
    <cfRule type="expression" dxfId="350" priority="351">
      <formula>Q66="Otro"</formula>
    </cfRule>
  </conditionalFormatting>
  <conditionalFormatting sqref="R66">
    <cfRule type="expression" dxfId="349" priority="350">
      <formula>Q66="Otro"</formula>
    </cfRule>
  </conditionalFormatting>
  <conditionalFormatting sqref="R66">
    <cfRule type="expression" dxfId="348" priority="349">
      <formula>Q66="Otro"</formula>
    </cfRule>
  </conditionalFormatting>
  <conditionalFormatting sqref="R66">
    <cfRule type="expression" dxfId="347" priority="348">
      <formula>Q66="Otro"</formula>
    </cfRule>
  </conditionalFormatting>
  <conditionalFormatting sqref="R66">
    <cfRule type="expression" dxfId="346" priority="347">
      <formula>Q66="Otro"</formula>
    </cfRule>
  </conditionalFormatting>
  <conditionalFormatting sqref="R66">
    <cfRule type="expression" dxfId="345" priority="346">
      <formula>Q66="Otro"</formula>
    </cfRule>
  </conditionalFormatting>
  <conditionalFormatting sqref="R66">
    <cfRule type="expression" dxfId="344" priority="345">
      <formula>Q66="Otro"</formula>
    </cfRule>
  </conditionalFormatting>
  <conditionalFormatting sqref="R66">
    <cfRule type="expression" dxfId="343" priority="344">
      <formula>Q66="Otro"</formula>
    </cfRule>
  </conditionalFormatting>
  <conditionalFormatting sqref="R66">
    <cfRule type="expression" dxfId="342" priority="343">
      <formula>Q66="Otro"</formula>
    </cfRule>
  </conditionalFormatting>
  <conditionalFormatting sqref="R66">
    <cfRule type="expression" dxfId="341" priority="342">
      <formula>Q66="Otro"</formula>
    </cfRule>
  </conditionalFormatting>
  <conditionalFormatting sqref="R66">
    <cfRule type="expression" dxfId="340" priority="341">
      <formula>Q66="Otro"</formula>
    </cfRule>
  </conditionalFormatting>
  <conditionalFormatting sqref="R66">
    <cfRule type="expression" dxfId="339" priority="340">
      <formula>Q66="Otro"</formula>
    </cfRule>
  </conditionalFormatting>
  <conditionalFormatting sqref="R66">
    <cfRule type="expression" dxfId="338" priority="339">
      <formula>Q66="Otro"</formula>
    </cfRule>
  </conditionalFormatting>
  <conditionalFormatting sqref="R66">
    <cfRule type="expression" dxfId="337" priority="338">
      <formula>Q66="Otro"</formula>
    </cfRule>
  </conditionalFormatting>
  <conditionalFormatting sqref="R66">
    <cfRule type="expression" dxfId="336" priority="337">
      <formula>Q66="Otro"</formula>
    </cfRule>
  </conditionalFormatting>
  <conditionalFormatting sqref="R66">
    <cfRule type="expression" dxfId="335" priority="336">
      <formula>Q66="Otro"</formula>
    </cfRule>
  </conditionalFormatting>
  <conditionalFormatting sqref="R67:R68">
    <cfRule type="expression" dxfId="334" priority="335">
      <formula>Q67="Otro"</formula>
    </cfRule>
  </conditionalFormatting>
  <conditionalFormatting sqref="R67:R68">
    <cfRule type="expression" dxfId="333" priority="334">
      <formula>Q67="Otro"</formula>
    </cfRule>
  </conditionalFormatting>
  <conditionalFormatting sqref="R67:R68">
    <cfRule type="expression" dxfId="332" priority="333">
      <formula>Q67="Otro"</formula>
    </cfRule>
  </conditionalFormatting>
  <conditionalFormatting sqref="R67:R68">
    <cfRule type="expression" dxfId="331" priority="332">
      <formula>Q67="Otro"</formula>
    </cfRule>
  </conditionalFormatting>
  <conditionalFormatting sqref="R67:R68">
    <cfRule type="expression" dxfId="330" priority="331">
      <formula>Q67="Otro"</formula>
    </cfRule>
  </conditionalFormatting>
  <conditionalFormatting sqref="R67:R68">
    <cfRule type="expression" dxfId="329" priority="330">
      <formula>Q67="Otro"</formula>
    </cfRule>
  </conditionalFormatting>
  <conditionalFormatting sqref="R67:R68">
    <cfRule type="expression" dxfId="328" priority="329">
      <formula>Q67="Otro"</formula>
    </cfRule>
  </conditionalFormatting>
  <conditionalFormatting sqref="R67:R68">
    <cfRule type="expression" dxfId="327" priority="328">
      <formula>Q67="Otro"</formula>
    </cfRule>
  </conditionalFormatting>
  <conditionalFormatting sqref="R67:R68">
    <cfRule type="expression" dxfId="326" priority="327">
      <formula>Q67="Otro"</formula>
    </cfRule>
  </conditionalFormatting>
  <conditionalFormatting sqref="R67:R68">
    <cfRule type="expression" dxfId="325" priority="326">
      <formula>Q67="Otro"</formula>
    </cfRule>
  </conditionalFormatting>
  <conditionalFormatting sqref="R67:R68">
    <cfRule type="expression" dxfId="324" priority="325">
      <formula>Q67="Otro"</formula>
    </cfRule>
  </conditionalFormatting>
  <conditionalFormatting sqref="R67:R68">
    <cfRule type="expression" dxfId="323" priority="324">
      <formula>Q67="Otro"</formula>
    </cfRule>
  </conditionalFormatting>
  <conditionalFormatting sqref="R67:R68">
    <cfRule type="expression" dxfId="322" priority="323">
      <formula>Q67="Otro"</formula>
    </cfRule>
  </conditionalFormatting>
  <conditionalFormatting sqref="R67:R68">
    <cfRule type="expression" dxfId="321" priority="322">
      <formula>Q67="Otro"</formula>
    </cfRule>
  </conditionalFormatting>
  <conditionalFormatting sqref="R69">
    <cfRule type="expression" dxfId="320" priority="321">
      <formula>Q69="Otro"</formula>
    </cfRule>
  </conditionalFormatting>
  <conditionalFormatting sqref="R69">
    <cfRule type="expression" dxfId="319" priority="320">
      <formula>Q69="Otro"</formula>
    </cfRule>
  </conditionalFormatting>
  <conditionalFormatting sqref="R69">
    <cfRule type="expression" dxfId="318" priority="319">
      <formula>Q69="Otro"</formula>
    </cfRule>
  </conditionalFormatting>
  <conditionalFormatting sqref="R69">
    <cfRule type="expression" dxfId="317" priority="318">
      <formula>Q69="Otro"</formula>
    </cfRule>
  </conditionalFormatting>
  <conditionalFormatting sqref="R69">
    <cfRule type="expression" dxfId="316" priority="317">
      <formula>Q69="Otro"</formula>
    </cfRule>
  </conditionalFormatting>
  <conditionalFormatting sqref="R69">
    <cfRule type="expression" dxfId="315" priority="316">
      <formula>Q69="Otro"</formula>
    </cfRule>
  </conditionalFormatting>
  <conditionalFormatting sqref="R69">
    <cfRule type="expression" dxfId="314" priority="315">
      <formula>Q69="Otro"</formula>
    </cfRule>
  </conditionalFormatting>
  <conditionalFormatting sqref="R69">
    <cfRule type="expression" dxfId="313" priority="314">
      <formula>Q69="Otro"</formula>
    </cfRule>
  </conditionalFormatting>
  <conditionalFormatting sqref="R69">
    <cfRule type="expression" dxfId="312" priority="313">
      <formula>Q69="Otro"</formula>
    </cfRule>
  </conditionalFormatting>
  <conditionalFormatting sqref="R69">
    <cfRule type="expression" dxfId="311" priority="312">
      <formula>Q69="Otro"</formula>
    </cfRule>
  </conditionalFormatting>
  <conditionalFormatting sqref="R69">
    <cfRule type="expression" dxfId="310" priority="311">
      <formula>Q69="Otro"</formula>
    </cfRule>
  </conditionalFormatting>
  <conditionalFormatting sqref="R69">
    <cfRule type="expression" dxfId="309" priority="310">
      <formula>Q69="Otro"</formula>
    </cfRule>
  </conditionalFormatting>
  <conditionalFormatting sqref="R69">
    <cfRule type="expression" dxfId="308" priority="309">
      <formula>Q69="Otro"</formula>
    </cfRule>
  </conditionalFormatting>
  <conditionalFormatting sqref="R69">
    <cfRule type="expression" dxfId="307" priority="308">
      <formula>Q69="Otro"</formula>
    </cfRule>
  </conditionalFormatting>
  <conditionalFormatting sqref="R67:R68">
    <cfRule type="expression" dxfId="306" priority="307">
      <formula>Q67="Otro"</formula>
    </cfRule>
  </conditionalFormatting>
  <conditionalFormatting sqref="R67:R68">
    <cfRule type="expression" dxfId="305" priority="306">
      <formula>Q67="Otro"</formula>
    </cfRule>
  </conditionalFormatting>
  <conditionalFormatting sqref="R67:R68">
    <cfRule type="expression" dxfId="304" priority="305">
      <formula>Q67="Otro"</formula>
    </cfRule>
  </conditionalFormatting>
  <conditionalFormatting sqref="R67:R68">
    <cfRule type="expression" dxfId="303" priority="304">
      <formula>Q67="Otro"</formula>
    </cfRule>
  </conditionalFormatting>
  <conditionalFormatting sqref="R67:R68">
    <cfRule type="expression" dxfId="302" priority="303">
      <formula>Q67="Otro"</formula>
    </cfRule>
  </conditionalFormatting>
  <conditionalFormatting sqref="R67:R68">
    <cfRule type="expression" dxfId="301" priority="302">
      <formula>Q67="Otro"</formula>
    </cfRule>
  </conditionalFormatting>
  <conditionalFormatting sqref="R67:R68">
    <cfRule type="expression" dxfId="300" priority="301">
      <formula>Q67="Otro"</formula>
    </cfRule>
  </conditionalFormatting>
  <conditionalFormatting sqref="R67:R68">
    <cfRule type="expression" dxfId="299" priority="300">
      <formula>Q67="Otro"</formula>
    </cfRule>
  </conditionalFormatting>
  <conditionalFormatting sqref="R67:R68">
    <cfRule type="expression" dxfId="298" priority="299">
      <formula>Q67="Otro"</formula>
    </cfRule>
  </conditionalFormatting>
  <conditionalFormatting sqref="R67:R68">
    <cfRule type="expression" dxfId="297" priority="298">
      <formula>Q67="Otro"</formula>
    </cfRule>
  </conditionalFormatting>
  <conditionalFormatting sqref="R67:R68">
    <cfRule type="expression" dxfId="296" priority="297">
      <formula>Q67="Otro"</formula>
    </cfRule>
  </conditionalFormatting>
  <conditionalFormatting sqref="R67:R68">
    <cfRule type="expression" dxfId="295" priority="296">
      <formula>Q67="Otro"</formula>
    </cfRule>
  </conditionalFormatting>
  <conditionalFormatting sqref="R67:R68">
    <cfRule type="expression" dxfId="294" priority="295">
      <formula>Q67="Otro"</formula>
    </cfRule>
  </conditionalFormatting>
  <conditionalFormatting sqref="R67:R68">
    <cfRule type="expression" dxfId="293" priority="294">
      <formula>Q67="Otro"</formula>
    </cfRule>
  </conditionalFormatting>
  <conditionalFormatting sqref="R67:R68">
    <cfRule type="expression" dxfId="292" priority="293">
      <formula>Q67="Otro"</formula>
    </cfRule>
  </conditionalFormatting>
  <conditionalFormatting sqref="R67:R68">
    <cfRule type="expression" dxfId="291" priority="292">
      <formula>Q67="Otro"</formula>
    </cfRule>
  </conditionalFormatting>
  <conditionalFormatting sqref="R67:R68">
    <cfRule type="expression" dxfId="290" priority="291">
      <formula>Q67="Otro"</formula>
    </cfRule>
  </conditionalFormatting>
  <conditionalFormatting sqref="R67:R68">
    <cfRule type="expression" dxfId="289" priority="290">
      <formula>Q67="Otro"</formula>
    </cfRule>
  </conditionalFormatting>
  <conditionalFormatting sqref="R67:R68">
    <cfRule type="expression" dxfId="288" priority="289">
      <formula>Q67="Otro"</formula>
    </cfRule>
  </conditionalFormatting>
  <conditionalFormatting sqref="R67:R68">
    <cfRule type="expression" dxfId="287" priority="288">
      <formula>Q67="Otro"</formula>
    </cfRule>
  </conditionalFormatting>
  <conditionalFormatting sqref="R67:R68">
    <cfRule type="expression" dxfId="286" priority="287">
      <formula>Q67="Otro"</formula>
    </cfRule>
  </conditionalFormatting>
  <conditionalFormatting sqref="R67:R68">
    <cfRule type="expression" dxfId="285" priority="286">
      <formula>Q67="Otro"</formula>
    </cfRule>
  </conditionalFormatting>
  <conditionalFormatting sqref="R66">
    <cfRule type="expression" dxfId="284" priority="285">
      <formula>Q66="Otro"</formula>
    </cfRule>
  </conditionalFormatting>
  <conditionalFormatting sqref="R66">
    <cfRule type="expression" dxfId="283" priority="284">
      <formula>Q66="Otro"</formula>
    </cfRule>
  </conditionalFormatting>
  <conditionalFormatting sqref="R67:R68">
    <cfRule type="expression" dxfId="282" priority="283">
      <formula>Q67="Otro"</formula>
    </cfRule>
  </conditionalFormatting>
  <conditionalFormatting sqref="R67:R68">
    <cfRule type="expression" dxfId="281" priority="282">
      <formula>Q67="Otro"</formula>
    </cfRule>
  </conditionalFormatting>
  <conditionalFormatting sqref="R69">
    <cfRule type="expression" dxfId="280" priority="281">
      <formula>Q69="Otro"</formula>
    </cfRule>
  </conditionalFormatting>
  <conditionalFormatting sqref="R69">
    <cfRule type="expression" dxfId="279" priority="280">
      <formula>Q69="Otro"</formula>
    </cfRule>
  </conditionalFormatting>
  <conditionalFormatting sqref="R66">
    <cfRule type="expression" dxfId="278" priority="279">
      <formula>Q66="Otro"</formula>
    </cfRule>
  </conditionalFormatting>
  <conditionalFormatting sqref="R66">
    <cfRule type="expression" dxfId="277" priority="278">
      <formula>Q66="Otro"</formula>
    </cfRule>
  </conditionalFormatting>
  <conditionalFormatting sqref="R66">
    <cfRule type="expression" dxfId="276" priority="277">
      <formula>Q66="Otro"</formula>
    </cfRule>
  </conditionalFormatting>
  <conditionalFormatting sqref="R66">
    <cfRule type="expression" dxfId="275" priority="276">
      <formula>Q66="Otro"</formula>
    </cfRule>
  </conditionalFormatting>
  <conditionalFormatting sqref="R67:R68">
    <cfRule type="expression" dxfId="274" priority="275">
      <formula>Q67="Otro"</formula>
    </cfRule>
  </conditionalFormatting>
  <conditionalFormatting sqref="R67:R68">
    <cfRule type="expression" dxfId="273" priority="274">
      <formula>Q67="Otro"</formula>
    </cfRule>
  </conditionalFormatting>
  <conditionalFormatting sqref="R67:R68">
    <cfRule type="expression" dxfId="272" priority="273">
      <formula>Q67="Otro"</formula>
    </cfRule>
  </conditionalFormatting>
  <conditionalFormatting sqref="R67:R68">
    <cfRule type="expression" dxfId="271" priority="272">
      <formula>Q67="Otro"</formula>
    </cfRule>
  </conditionalFormatting>
  <conditionalFormatting sqref="R69">
    <cfRule type="expression" dxfId="270" priority="271">
      <formula>Q69="Otro"</formula>
    </cfRule>
  </conditionalFormatting>
  <conditionalFormatting sqref="R69">
    <cfRule type="expression" dxfId="269" priority="270">
      <formula>Q69="Otro"</formula>
    </cfRule>
  </conditionalFormatting>
  <conditionalFormatting sqref="R69">
    <cfRule type="expression" dxfId="268" priority="269">
      <formula>Q69="Otro"</formula>
    </cfRule>
  </conditionalFormatting>
  <conditionalFormatting sqref="R69">
    <cfRule type="expression" dxfId="267" priority="268">
      <formula>Q69="Otro"</formula>
    </cfRule>
  </conditionalFormatting>
  <conditionalFormatting sqref="V66:V69">
    <cfRule type="expression" dxfId="266" priority="267">
      <formula>$V66="Error, suma &gt; 100%"</formula>
    </cfRule>
  </conditionalFormatting>
  <conditionalFormatting sqref="Z66 Z69">
    <cfRule type="cellIs" dxfId="265" priority="266" operator="lessThan">
      <formula>1</formula>
    </cfRule>
  </conditionalFormatting>
  <conditionalFormatting sqref="V70:AO70">
    <cfRule type="expression" dxfId="264" priority="265">
      <formula>$Q70="Otro"</formula>
    </cfRule>
  </conditionalFormatting>
  <conditionalFormatting sqref="R71:R74">
    <cfRule type="cellIs" dxfId="263" priority="262" operator="equal">
      <formula>"H3=""Otro"""</formula>
    </cfRule>
    <cfRule type="cellIs" dxfId="262" priority="263" operator="equal">
      <formula>"""Otro"""</formula>
    </cfRule>
    <cfRule type="cellIs" dxfId="261" priority="264" operator="equal">
      <formula>"""Otro"""</formula>
    </cfRule>
  </conditionalFormatting>
  <conditionalFormatting sqref="R71">
    <cfRule type="expression" dxfId="260" priority="261">
      <formula>Q71="Otro"</formula>
    </cfRule>
  </conditionalFormatting>
  <conditionalFormatting sqref="R71">
    <cfRule type="expression" dxfId="259" priority="260">
      <formula>Q71="Otro"</formula>
    </cfRule>
  </conditionalFormatting>
  <conditionalFormatting sqref="R71">
    <cfRule type="expression" dxfId="258" priority="259">
      <formula>Q71="Otro"</formula>
    </cfRule>
  </conditionalFormatting>
  <conditionalFormatting sqref="R71">
    <cfRule type="expression" dxfId="257" priority="258">
      <formula>Q71="Otro"</formula>
    </cfRule>
  </conditionalFormatting>
  <conditionalFormatting sqref="R71">
    <cfRule type="expression" dxfId="256" priority="257">
      <formula>Q71="Otro"</formula>
    </cfRule>
  </conditionalFormatting>
  <conditionalFormatting sqref="R71">
    <cfRule type="expression" dxfId="255" priority="256">
      <formula>Q71="Otro"</formula>
    </cfRule>
  </conditionalFormatting>
  <conditionalFormatting sqref="R71">
    <cfRule type="expression" dxfId="254" priority="255">
      <formula>Q71="Otro"</formula>
    </cfRule>
  </conditionalFormatting>
  <conditionalFormatting sqref="R71">
    <cfRule type="expression" dxfId="253" priority="254">
      <formula>Q71="Otro"</formula>
    </cfRule>
  </conditionalFormatting>
  <conditionalFormatting sqref="R71">
    <cfRule type="expression" dxfId="252" priority="253">
      <formula>Q71="Otro"</formula>
    </cfRule>
  </conditionalFormatting>
  <conditionalFormatting sqref="R71">
    <cfRule type="expression" dxfId="251" priority="252">
      <formula>Q71="Otro"</formula>
    </cfRule>
  </conditionalFormatting>
  <conditionalFormatting sqref="R71">
    <cfRule type="expression" dxfId="250" priority="251">
      <formula>Q71="Otro"</formula>
    </cfRule>
  </conditionalFormatting>
  <conditionalFormatting sqref="R71">
    <cfRule type="expression" dxfId="249" priority="250">
      <formula>Q71="Otro"</formula>
    </cfRule>
  </conditionalFormatting>
  <conditionalFormatting sqref="R71">
    <cfRule type="expression" dxfId="248" priority="249">
      <formula>Q71="Otro"</formula>
    </cfRule>
  </conditionalFormatting>
  <conditionalFormatting sqref="R71">
    <cfRule type="expression" dxfId="247" priority="248">
      <formula>Q71="Otro"</formula>
    </cfRule>
  </conditionalFormatting>
  <conditionalFormatting sqref="R71">
    <cfRule type="expression" dxfId="246" priority="247">
      <formula>Q71="Otro"</formula>
    </cfRule>
  </conditionalFormatting>
  <conditionalFormatting sqref="R71">
    <cfRule type="expression" dxfId="245" priority="246">
      <formula>Q71="Otro"</formula>
    </cfRule>
  </conditionalFormatting>
  <conditionalFormatting sqref="R71">
    <cfRule type="expression" dxfId="244" priority="245">
      <formula>Q71="Otro"</formula>
    </cfRule>
  </conditionalFormatting>
  <conditionalFormatting sqref="R71">
    <cfRule type="expression" dxfId="243" priority="244">
      <formula>Q71="Otro"</formula>
    </cfRule>
  </conditionalFormatting>
  <conditionalFormatting sqref="R71">
    <cfRule type="expression" dxfId="242" priority="243">
      <formula>Q71="Otro"</formula>
    </cfRule>
  </conditionalFormatting>
  <conditionalFormatting sqref="R71">
    <cfRule type="expression" dxfId="241" priority="242">
      <formula>Q71="Otro"</formula>
    </cfRule>
  </conditionalFormatting>
  <conditionalFormatting sqref="R71">
    <cfRule type="expression" dxfId="240" priority="241">
      <formula>Q71="Otro"</formula>
    </cfRule>
  </conditionalFormatting>
  <conditionalFormatting sqref="R71">
    <cfRule type="expression" dxfId="239" priority="240">
      <formula>Q71="Otro"</formula>
    </cfRule>
  </conditionalFormatting>
  <conditionalFormatting sqref="R72:R73">
    <cfRule type="expression" dxfId="238" priority="239">
      <formula>Q72="Otro"</formula>
    </cfRule>
  </conditionalFormatting>
  <conditionalFormatting sqref="R72:R73">
    <cfRule type="expression" dxfId="237" priority="238">
      <formula>Q72="Otro"</formula>
    </cfRule>
  </conditionalFormatting>
  <conditionalFormatting sqref="R72:R73">
    <cfRule type="expression" dxfId="236" priority="237">
      <formula>Q72="Otro"</formula>
    </cfRule>
  </conditionalFormatting>
  <conditionalFormatting sqref="R72:R73">
    <cfRule type="expression" dxfId="235" priority="236">
      <formula>Q72="Otro"</formula>
    </cfRule>
  </conditionalFormatting>
  <conditionalFormatting sqref="R72:R73">
    <cfRule type="expression" dxfId="234" priority="235">
      <formula>Q72="Otro"</formula>
    </cfRule>
  </conditionalFormatting>
  <conditionalFormatting sqref="R72:R73">
    <cfRule type="expression" dxfId="233" priority="234">
      <formula>Q72="Otro"</formula>
    </cfRule>
  </conditionalFormatting>
  <conditionalFormatting sqref="R72:R73">
    <cfRule type="expression" dxfId="232" priority="233">
      <formula>Q72="Otro"</formula>
    </cfRule>
  </conditionalFormatting>
  <conditionalFormatting sqref="R72:R73">
    <cfRule type="expression" dxfId="231" priority="232">
      <formula>Q72="Otro"</formula>
    </cfRule>
  </conditionalFormatting>
  <conditionalFormatting sqref="R72:R73">
    <cfRule type="expression" dxfId="230" priority="231">
      <formula>Q72="Otro"</formula>
    </cfRule>
  </conditionalFormatting>
  <conditionalFormatting sqref="R72:R73">
    <cfRule type="expression" dxfId="229" priority="230">
      <formula>Q72="Otro"</formula>
    </cfRule>
  </conditionalFormatting>
  <conditionalFormatting sqref="R72:R73">
    <cfRule type="expression" dxfId="228" priority="229">
      <formula>Q72="Otro"</formula>
    </cfRule>
  </conditionalFormatting>
  <conditionalFormatting sqref="R72:R73">
    <cfRule type="expression" dxfId="227" priority="228">
      <formula>Q72="Otro"</formula>
    </cfRule>
  </conditionalFormatting>
  <conditionalFormatting sqref="R72:R73">
    <cfRule type="expression" dxfId="226" priority="227">
      <formula>Q72="Otro"</formula>
    </cfRule>
  </conditionalFormatting>
  <conditionalFormatting sqref="R72:R73">
    <cfRule type="expression" dxfId="225" priority="226">
      <formula>Q72="Otro"</formula>
    </cfRule>
  </conditionalFormatting>
  <conditionalFormatting sqref="R74">
    <cfRule type="expression" dxfId="224" priority="225">
      <formula>Q74="Otro"</formula>
    </cfRule>
  </conditionalFormatting>
  <conditionalFormatting sqref="R74">
    <cfRule type="expression" dxfId="223" priority="224">
      <formula>Q74="Otro"</formula>
    </cfRule>
  </conditionalFormatting>
  <conditionalFormatting sqref="R74">
    <cfRule type="expression" dxfId="222" priority="223">
      <formula>Q74="Otro"</formula>
    </cfRule>
  </conditionalFormatting>
  <conditionalFormatting sqref="R74">
    <cfRule type="expression" dxfId="221" priority="222">
      <formula>Q74="Otro"</formula>
    </cfRule>
  </conditionalFormatting>
  <conditionalFormatting sqref="R74">
    <cfRule type="expression" dxfId="220" priority="221">
      <formula>Q74="Otro"</formula>
    </cfRule>
  </conditionalFormatting>
  <conditionalFormatting sqref="R74">
    <cfRule type="expression" dxfId="219" priority="220">
      <formula>Q74="Otro"</formula>
    </cfRule>
  </conditionalFormatting>
  <conditionalFormatting sqref="R74">
    <cfRule type="expression" dxfId="218" priority="219">
      <formula>Q74="Otro"</formula>
    </cfRule>
  </conditionalFormatting>
  <conditionalFormatting sqref="R74">
    <cfRule type="expression" dxfId="217" priority="218">
      <formula>Q74="Otro"</formula>
    </cfRule>
  </conditionalFormatting>
  <conditionalFormatting sqref="R74">
    <cfRule type="expression" dxfId="216" priority="217">
      <formula>Q74="Otro"</formula>
    </cfRule>
  </conditionalFormatting>
  <conditionalFormatting sqref="R74">
    <cfRule type="expression" dxfId="215" priority="216">
      <formula>Q74="Otro"</formula>
    </cfRule>
  </conditionalFormatting>
  <conditionalFormatting sqref="R74">
    <cfRule type="expression" dxfId="214" priority="215">
      <formula>Q74="Otro"</formula>
    </cfRule>
  </conditionalFormatting>
  <conditionalFormatting sqref="R74">
    <cfRule type="expression" dxfId="213" priority="214">
      <formula>Q74="Otro"</formula>
    </cfRule>
  </conditionalFormatting>
  <conditionalFormatting sqref="R74">
    <cfRule type="expression" dxfId="212" priority="213">
      <formula>Q74="Otro"</formula>
    </cfRule>
  </conditionalFormatting>
  <conditionalFormatting sqref="R74">
    <cfRule type="expression" dxfId="211" priority="212">
      <formula>Q74="Otro"</formula>
    </cfRule>
  </conditionalFormatting>
  <conditionalFormatting sqref="R72:R73">
    <cfRule type="expression" dxfId="210" priority="211">
      <formula>Q72="Otro"</formula>
    </cfRule>
  </conditionalFormatting>
  <conditionalFormatting sqref="R72:R73">
    <cfRule type="expression" dxfId="209" priority="210">
      <formula>Q72="Otro"</formula>
    </cfRule>
  </conditionalFormatting>
  <conditionalFormatting sqref="R72:R73">
    <cfRule type="expression" dxfId="208" priority="209">
      <formula>Q72="Otro"</formula>
    </cfRule>
  </conditionalFormatting>
  <conditionalFormatting sqref="R72:R73">
    <cfRule type="expression" dxfId="207" priority="208">
      <formula>Q72="Otro"</formula>
    </cfRule>
  </conditionalFormatting>
  <conditionalFormatting sqref="R72:R73">
    <cfRule type="expression" dxfId="206" priority="207">
      <formula>Q72="Otro"</formula>
    </cfRule>
  </conditionalFormatting>
  <conditionalFormatting sqref="R72:R73">
    <cfRule type="expression" dxfId="205" priority="206">
      <formula>Q72="Otro"</formula>
    </cfRule>
  </conditionalFormatting>
  <conditionalFormatting sqref="R72:R73">
    <cfRule type="expression" dxfId="204" priority="205">
      <formula>Q72="Otro"</formula>
    </cfRule>
  </conditionalFormatting>
  <conditionalFormatting sqref="R72:R73">
    <cfRule type="expression" dxfId="203" priority="204">
      <formula>Q72="Otro"</formula>
    </cfRule>
  </conditionalFormatting>
  <conditionalFormatting sqref="R72:R73">
    <cfRule type="expression" dxfId="202" priority="203">
      <formula>Q72="Otro"</formula>
    </cfRule>
  </conditionalFormatting>
  <conditionalFormatting sqref="R72:R73">
    <cfRule type="expression" dxfId="201" priority="202">
      <formula>Q72="Otro"</formula>
    </cfRule>
  </conditionalFormatting>
  <conditionalFormatting sqref="R72:R73">
    <cfRule type="expression" dxfId="200" priority="201">
      <formula>Q72="Otro"</formula>
    </cfRule>
  </conditionalFormatting>
  <conditionalFormatting sqref="R72:R73">
    <cfRule type="expression" dxfId="199" priority="200">
      <formula>Q72="Otro"</formula>
    </cfRule>
  </conditionalFormatting>
  <conditionalFormatting sqref="R72:R73">
    <cfRule type="expression" dxfId="198" priority="199">
      <formula>Q72="Otro"</formula>
    </cfRule>
  </conditionalFormatting>
  <conditionalFormatting sqref="R72:R73">
    <cfRule type="expression" dxfId="197" priority="198">
      <formula>Q72="Otro"</formula>
    </cfRule>
  </conditionalFormatting>
  <conditionalFormatting sqref="R72:R73">
    <cfRule type="expression" dxfId="196" priority="197">
      <formula>Q72="Otro"</formula>
    </cfRule>
  </conditionalFormatting>
  <conditionalFormatting sqref="R72:R73">
    <cfRule type="expression" dxfId="195" priority="196">
      <formula>Q72="Otro"</formula>
    </cfRule>
  </conditionalFormatting>
  <conditionalFormatting sqref="R72:R73">
    <cfRule type="expression" dxfId="194" priority="195">
      <formula>Q72="Otro"</formula>
    </cfRule>
  </conditionalFormatting>
  <conditionalFormatting sqref="R72:R73">
    <cfRule type="expression" dxfId="193" priority="194">
      <formula>Q72="Otro"</formula>
    </cfRule>
  </conditionalFormatting>
  <conditionalFormatting sqref="R72:R73">
    <cfRule type="expression" dxfId="192" priority="193">
      <formula>Q72="Otro"</formula>
    </cfRule>
  </conditionalFormatting>
  <conditionalFormatting sqref="R72:R73">
    <cfRule type="expression" dxfId="191" priority="192">
      <formula>Q72="Otro"</formula>
    </cfRule>
  </conditionalFormatting>
  <conditionalFormatting sqref="R72:R73">
    <cfRule type="expression" dxfId="190" priority="191">
      <formula>Q72="Otro"</formula>
    </cfRule>
  </conditionalFormatting>
  <conditionalFormatting sqref="R72:R73">
    <cfRule type="expression" dxfId="189" priority="190">
      <formula>Q72="Otro"</formula>
    </cfRule>
  </conditionalFormatting>
  <conditionalFormatting sqref="R71">
    <cfRule type="expression" dxfId="188" priority="189">
      <formula>Q71="Otro"</formula>
    </cfRule>
  </conditionalFormatting>
  <conditionalFormatting sqref="R71">
    <cfRule type="expression" dxfId="187" priority="188">
      <formula>Q71="Otro"</formula>
    </cfRule>
  </conditionalFormatting>
  <conditionalFormatting sqref="R72:R73">
    <cfRule type="expression" dxfId="186" priority="187">
      <formula>Q72="Otro"</formula>
    </cfRule>
  </conditionalFormatting>
  <conditionalFormatting sqref="R72:R73">
    <cfRule type="expression" dxfId="185" priority="186">
      <formula>Q72="Otro"</formula>
    </cfRule>
  </conditionalFormatting>
  <conditionalFormatting sqref="R74">
    <cfRule type="expression" dxfId="184" priority="185">
      <formula>Q74="Otro"</formula>
    </cfRule>
  </conditionalFormatting>
  <conditionalFormatting sqref="R74">
    <cfRule type="expression" dxfId="183" priority="184">
      <formula>Q74="Otro"</formula>
    </cfRule>
  </conditionalFormatting>
  <conditionalFormatting sqref="R71">
    <cfRule type="expression" dxfId="182" priority="183">
      <formula>Q71="Otro"</formula>
    </cfRule>
  </conditionalFormatting>
  <conditionalFormatting sqref="R71">
    <cfRule type="expression" dxfId="181" priority="182">
      <formula>Q71="Otro"</formula>
    </cfRule>
  </conditionalFormatting>
  <conditionalFormatting sqref="R71">
    <cfRule type="expression" dxfId="180" priority="181">
      <formula>Q71="Otro"</formula>
    </cfRule>
  </conditionalFormatting>
  <conditionalFormatting sqref="R71">
    <cfRule type="expression" dxfId="179" priority="180">
      <formula>Q71="Otro"</formula>
    </cfRule>
  </conditionalFormatting>
  <conditionalFormatting sqref="R72:R73">
    <cfRule type="expression" dxfId="178" priority="179">
      <formula>Q72="Otro"</formula>
    </cfRule>
  </conditionalFormatting>
  <conditionalFormatting sqref="R72:R73">
    <cfRule type="expression" dxfId="177" priority="178">
      <formula>Q72="Otro"</formula>
    </cfRule>
  </conditionalFormatting>
  <conditionalFormatting sqref="R72:R73">
    <cfRule type="expression" dxfId="176" priority="177">
      <formula>Q72="Otro"</formula>
    </cfRule>
  </conditionalFormatting>
  <conditionalFormatting sqref="R72:R73">
    <cfRule type="expression" dxfId="175" priority="176">
      <formula>Q72="Otro"</formula>
    </cfRule>
  </conditionalFormatting>
  <conditionalFormatting sqref="R74">
    <cfRule type="expression" dxfId="174" priority="175">
      <formula>Q74="Otro"</formula>
    </cfRule>
  </conditionalFormatting>
  <conditionalFormatting sqref="R74">
    <cfRule type="expression" dxfId="173" priority="174">
      <formula>Q74="Otro"</formula>
    </cfRule>
  </conditionalFormatting>
  <conditionalFormatting sqref="R74">
    <cfRule type="expression" dxfId="172" priority="173">
      <formula>Q74="Otro"</formula>
    </cfRule>
  </conditionalFormatting>
  <conditionalFormatting sqref="R74">
    <cfRule type="expression" dxfId="171" priority="172">
      <formula>Q74="Otro"</formula>
    </cfRule>
  </conditionalFormatting>
  <conditionalFormatting sqref="V71:V74">
    <cfRule type="expression" dxfId="170" priority="171">
      <formula>$V71="Error, suma &gt; 100%"</formula>
    </cfRule>
  </conditionalFormatting>
  <conditionalFormatting sqref="Z71 Z74">
    <cfRule type="cellIs" dxfId="169" priority="170" operator="lessThan">
      <formula>1</formula>
    </cfRule>
  </conditionalFormatting>
  <conditionalFormatting sqref="R77">
    <cfRule type="expression" dxfId="168" priority="169">
      <formula>Q77="Otro"</formula>
    </cfRule>
  </conditionalFormatting>
  <conditionalFormatting sqref="R77">
    <cfRule type="expression" dxfId="167" priority="168">
      <formula>Q77="Otro"</formula>
    </cfRule>
  </conditionalFormatting>
  <conditionalFormatting sqref="R77">
    <cfRule type="expression" dxfId="166" priority="167">
      <formula>Q77="Otro"</formula>
    </cfRule>
  </conditionalFormatting>
  <conditionalFormatting sqref="R77">
    <cfRule type="expression" dxfId="165" priority="166">
      <formula>Q77="Otro"</formula>
    </cfRule>
  </conditionalFormatting>
  <conditionalFormatting sqref="R77">
    <cfRule type="expression" dxfId="164" priority="165">
      <formula>Q77="Otro"</formula>
    </cfRule>
  </conditionalFormatting>
  <conditionalFormatting sqref="R77">
    <cfRule type="expression" dxfId="163" priority="164">
      <formula>Q77="Otro"</formula>
    </cfRule>
  </conditionalFormatting>
  <conditionalFormatting sqref="R77">
    <cfRule type="expression" dxfId="162" priority="163">
      <formula>Q77="Otro"</formula>
    </cfRule>
  </conditionalFormatting>
  <conditionalFormatting sqref="R77">
    <cfRule type="expression" dxfId="161" priority="162">
      <formula>Q77="Otro"</formula>
    </cfRule>
  </conditionalFormatting>
  <conditionalFormatting sqref="R77">
    <cfRule type="expression" dxfId="160" priority="161">
      <formula>Q77="Otro"</formula>
    </cfRule>
  </conditionalFormatting>
  <conditionalFormatting sqref="R77">
    <cfRule type="expression" dxfId="159" priority="160">
      <formula>Q77="Otro"</formula>
    </cfRule>
  </conditionalFormatting>
  <conditionalFormatting sqref="R77">
    <cfRule type="expression" dxfId="158" priority="159">
      <formula>Q77="Otro"</formula>
    </cfRule>
  </conditionalFormatting>
  <conditionalFormatting sqref="R77">
    <cfRule type="expression" dxfId="157" priority="158">
      <formula>Q77="Otro"</formula>
    </cfRule>
  </conditionalFormatting>
  <conditionalFormatting sqref="R77">
    <cfRule type="expression" dxfId="156" priority="157">
      <formula>Q77="Otro"</formula>
    </cfRule>
  </conditionalFormatting>
  <conditionalFormatting sqref="R77">
    <cfRule type="expression" dxfId="155" priority="156">
      <formula>Q77="Otro"</formula>
    </cfRule>
  </conditionalFormatting>
  <conditionalFormatting sqref="R78:R79 R82:R85">
    <cfRule type="expression" dxfId="154" priority="155">
      <formula>Q78="Otro"</formula>
    </cfRule>
  </conditionalFormatting>
  <conditionalFormatting sqref="R78:R79 R82:R85">
    <cfRule type="expression" dxfId="153" priority="154">
      <formula>Q78="Otro"</formula>
    </cfRule>
  </conditionalFormatting>
  <conditionalFormatting sqref="R78:R79 R82:R85">
    <cfRule type="expression" dxfId="152" priority="153">
      <formula>Q78="Otro"</formula>
    </cfRule>
  </conditionalFormatting>
  <conditionalFormatting sqref="R78:R79 R82:R85">
    <cfRule type="expression" dxfId="151" priority="152">
      <formula>Q78="Otro"</formula>
    </cfRule>
  </conditionalFormatting>
  <conditionalFormatting sqref="R78:R79 R82:R85">
    <cfRule type="expression" dxfId="150" priority="151">
      <formula>Q78="Otro"</formula>
    </cfRule>
  </conditionalFormatting>
  <conditionalFormatting sqref="R78:R79 R82:R85">
    <cfRule type="expression" dxfId="149" priority="150">
      <formula>Q78="Otro"</formula>
    </cfRule>
  </conditionalFormatting>
  <conditionalFormatting sqref="R78:R79 R82:R85">
    <cfRule type="expression" dxfId="148" priority="149">
      <formula>Q78="Otro"</formula>
    </cfRule>
  </conditionalFormatting>
  <conditionalFormatting sqref="R78:R79 R82:R85">
    <cfRule type="expression" dxfId="147" priority="148">
      <formula>Q78="Otro"</formula>
    </cfRule>
  </conditionalFormatting>
  <conditionalFormatting sqref="R78:R79 R82:R85">
    <cfRule type="expression" dxfId="146" priority="147">
      <formula>Q78="Otro"</formula>
    </cfRule>
  </conditionalFormatting>
  <conditionalFormatting sqref="R78:R79 R82:R85">
    <cfRule type="expression" dxfId="145" priority="146">
      <formula>Q78="Otro"</formula>
    </cfRule>
  </conditionalFormatting>
  <conditionalFormatting sqref="R78:R79 R82:R85">
    <cfRule type="expression" dxfId="144" priority="145">
      <formula>Q78="Otro"</formula>
    </cfRule>
  </conditionalFormatting>
  <conditionalFormatting sqref="R78:R79 R82:R85">
    <cfRule type="expression" dxfId="143" priority="144">
      <formula>Q78="Otro"</formula>
    </cfRule>
  </conditionalFormatting>
  <conditionalFormatting sqref="R78:R79 R82:R85">
    <cfRule type="expression" dxfId="142" priority="143">
      <formula>Q78="Otro"</formula>
    </cfRule>
  </conditionalFormatting>
  <conditionalFormatting sqref="R78:R79 R82:R85">
    <cfRule type="expression" dxfId="141" priority="142">
      <formula>Q78="Otro"</formula>
    </cfRule>
  </conditionalFormatting>
  <conditionalFormatting sqref="R77">
    <cfRule type="expression" dxfId="140" priority="141">
      <formula>Q77="Otro"</formula>
    </cfRule>
  </conditionalFormatting>
  <conditionalFormatting sqref="R77">
    <cfRule type="expression" dxfId="139" priority="140">
      <formula>Q77="Otro"</formula>
    </cfRule>
  </conditionalFormatting>
  <conditionalFormatting sqref="R78:R79 R82:R85">
    <cfRule type="expression" dxfId="138" priority="139">
      <formula>Q78="Otro"</formula>
    </cfRule>
  </conditionalFormatting>
  <conditionalFormatting sqref="R78:R79 R82:R85">
    <cfRule type="expression" dxfId="137" priority="138">
      <formula>Q78="Otro"</formula>
    </cfRule>
  </conditionalFormatting>
  <conditionalFormatting sqref="R77">
    <cfRule type="expression" dxfId="136" priority="137">
      <formula>Q77="Otro"</formula>
    </cfRule>
  </conditionalFormatting>
  <conditionalFormatting sqref="R77">
    <cfRule type="expression" dxfId="135" priority="136">
      <formula>Q77="Otro"</formula>
    </cfRule>
  </conditionalFormatting>
  <conditionalFormatting sqref="R77">
    <cfRule type="expression" dxfId="134" priority="135">
      <formula>Q77="Otro"</formula>
    </cfRule>
  </conditionalFormatting>
  <conditionalFormatting sqref="R77">
    <cfRule type="expression" dxfId="133" priority="134">
      <formula>Q77="Otro"</formula>
    </cfRule>
  </conditionalFormatting>
  <conditionalFormatting sqref="R78:R79 R82:R85">
    <cfRule type="expression" dxfId="132" priority="133">
      <formula>Q78="Otro"</formula>
    </cfRule>
  </conditionalFormatting>
  <conditionalFormatting sqref="R78:R79 R82:R85">
    <cfRule type="expression" dxfId="131" priority="132">
      <formula>Q78="Otro"</formula>
    </cfRule>
  </conditionalFormatting>
  <conditionalFormatting sqref="R78:R79 R82:R85">
    <cfRule type="expression" dxfId="130" priority="131">
      <formula>Q78="Otro"</formula>
    </cfRule>
  </conditionalFormatting>
  <conditionalFormatting sqref="R78:R79 R82:R85">
    <cfRule type="expression" dxfId="129" priority="130">
      <formula>Q78="Otro"</formula>
    </cfRule>
  </conditionalFormatting>
  <conditionalFormatting sqref="V49:V58">
    <cfRule type="expression" dxfId="128" priority="129">
      <formula>$V49="Error, suma &gt; 100%"</formula>
    </cfRule>
  </conditionalFormatting>
  <conditionalFormatting sqref="R49">
    <cfRule type="expression" dxfId="127" priority="128">
      <formula>Q49="Otro"</formula>
    </cfRule>
  </conditionalFormatting>
  <conditionalFormatting sqref="R49">
    <cfRule type="expression" dxfId="126" priority="127">
      <formula>Q49="Otro"</formula>
    </cfRule>
  </conditionalFormatting>
  <conditionalFormatting sqref="R49">
    <cfRule type="expression" dxfId="125" priority="126">
      <formula>Q49="Otro"</formula>
    </cfRule>
  </conditionalFormatting>
  <conditionalFormatting sqref="R49">
    <cfRule type="expression" dxfId="124" priority="125">
      <formula>Q49="Otro"</formula>
    </cfRule>
  </conditionalFormatting>
  <conditionalFormatting sqref="R49">
    <cfRule type="expression" dxfId="123" priority="124">
      <formula>Q49="Otro"</formula>
    </cfRule>
  </conditionalFormatting>
  <conditionalFormatting sqref="R49">
    <cfRule type="expression" dxfId="122" priority="123">
      <formula>Q49="Otro"</formula>
    </cfRule>
  </conditionalFormatting>
  <conditionalFormatting sqref="R49">
    <cfRule type="expression" dxfId="121" priority="122">
      <formula>Q49="Otro"</formula>
    </cfRule>
  </conditionalFormatting>
  <conditionalFormatting sqref="R49">
    <cfRule type="expression" dxfId="120" priority="121">
      <formula>Q49="Otro"</formula>
    </cfRule>
  </conditionalFormatting>
  <conditionalFormatting sqref="R49">
    <cfRule type="expression" dxfId="119" priority="120">
      <formula>Q49="Otro"</formula>
    </cfRule>
  </conditionalFormatting>
  <conditionalFormatting sqref="R49">
    <cfRule type="expression" dxfId="118" priority="119">
      <formula>Q49="Otro"</formula>
    </cfRule>
  </conditionalFormatting>
  <conditionalFormatting sqref="R49">
    <cfRule type="expression" dxfId="117" priority="118">
      <formula>Q49="Otro"</formula>
    </cfRule>
  </conditionalFormatting>
  <conditionalFormatting sqref="R49">
    <cfRule type="expression" dxfId="116" priority="117">
      <formula>Q49="Otro"</formula>
    </cfRule>
  </conditionalFormatting>
  <conditionalFormatting sqref="R49">
    <cfRule type="expression" dxfId="115" priority="116">
      <formula>Q49="Otro"</formula>
    </cfRule>
  </conditionalFormatting>
  <conditionalFormatting sqref="R49">
    <cfRule type="expression" dxfId="114" priority="115">
      <formula>Q49="Otro"</formula>
    </cfRule>
  </conditionalFormatting>
  <conditionalFormatting sqref="R50:R55">
    <cfRule type="expression" dxfId="113" priority="114">
      <formula>Q50="Otro"</formula>
    </cfRule>
  </conditionalFormatting>
  <conditionalFormatting sqref="R50:R55">
    <cfRule type="expression" dxfId="112" priority="113">
      <formula>Q50="Otro"</formula>
    </cfRule>
  </conditionalFormatting>
  <conditionalFormatting sqref="R50:R55">
    <cfRule type="expression" dxfId="111" priority="112">
      <formula>Q50="Otro"</formula>
    </cfRule>
  </conditionalFormatting>
  <conditionalFormatting sqref="R50:R55">
    <cfRule type="expression" dxfId="110" priority="111">
      <formula>Q50="Otro"</formula>
    </cfRule>
  </conditionalFormatting>
  <conditionalFormatting sqref="R50:R55">
    <cfRule type="expression" dxfId="109" priority="110">
      <formula>Q50="Otro"</formula>
    </cfRule>
  </conditionalFormatting>
  <conditionalFormatting sqref="R50:R55">
    <cfRule type="expression" dxfId="108" priority="109">
      <formula>Q50="Otro"</formula>
    </cfRule>
  </conditionalFormatting>
  <conditionalFormatting sqref="R50:R55">
    <cfRule type="expression" dxfId="107" priority="108">
      <formula>Q50="Otro"</formula>
    </cfRule>
  </conditionalFormatting>
  <conditionalFormatting sqref="R50:R55">
    <cfRule type="expression" dxfId="106" priority="107">
      <formula>Q50="Otro"</formula>
    </cfRule>
  </conditionalFormatting>
  <conditionalFormatting sqref="R50:R55">
    <cfRule type="expression" dxfId="105" priority="106">
      <formula>Q50="Otro"</formula>
    </cfRule>
  </conditionalFormatting>
  <conditionalFormatting sqref="R50:R55">
    <cfRule type="expression" dxfId="104" priority="105">
      <formula>Q50="Otro"</formula>
    </cfRule>
  </conditionalFormatting>
  <conditionalFormatting sqref="R50:R55">
    <cfRule type="expression" dxfId="103" priority="104">
      <formula>Q50="Otro"</formula>
    </cfRule>
  </conditionalFormatting>
  <conditionalFormatting sqref="R50:R55">
    <cfRule type="expression" dxfId="102" priority="103">
      <formula>Q50="Otro"</formula>
    </cfRule>
  </conditionalFormatting>
  <conditionalFormatting sqref="R50:R55">
    <cfRule type="expression" dxfId="101" priority="102">
      <formula>Q50="Otro"</formula>
    </cfRule>
  </conditionalFormatting>
  <conditionalFormatting sqref="R50:R55">
    <cfRule type="expression" dxfId="100" priority="101">
      <formula>Q50="Otro"</formula>
    </cfRule>
  </conditionalFormatting>
  <conditionalFormatting sqref="R56">
    <cfRule type="expression" dxfId="99" priority="100">
      <formula>Q56="Otro"</formula>
    </cfRule>
  </conditionalFormatting>
  <conditionalFormatting sqref="R56">
    <cfRule type="expression" dxfId="98" priority="99">
      <formula>Q56="Otro"</formula>
    </cfRule>
  </conditionalFormatting>
  <conditionalFormatting sqref="R56">
    <cfRule type="expression" dxfId="97" priority="98">
      <formula>Q56="Otro"</formula>
    </cfRule>
  </conditionalFormatting>
  <conditionalFormatting sqref="R56">
    <cfRule type="expression" dxfId="96" priority="97">
      <formula>Q56="Otro"</formula>
    </cfRule>
  </conditionalFormatting>
  <conditionalFormatting sqref="R56">
    <cfRule type="expression" dxfId="95" priority="96">
      <formula>Q56="Otro"</formula>
    </cfRule>
  </conditionalFormatting>
  <conditionalFormatting sqref="R56">
    <cfRule type="expression" dxfId="94" priority="95">
      <formula>Q56="Otro"</formula>
    </cfRule>
  </conditionalFormatting>
  <conditionalFormatting sqref="R56">
    <cfRule type="expression" dxfId="93" priority="94">
      <formula>Q56="Otro"</formula>
    </cfRule>
  </conditionalFormatting>
  <conditionalFormatting sqref="R56">
    <cfRule type="expression" dxfId="92" priority="93">
      <formula>Q56="Otro"</formula>
    </cfRule>
  </conditionalFormatting>
  <conditionalFormatting sqref="R56">
    <cfRule type="expression" dxfId="91" priority="92">
      <formula>Q56="Otro"</formula>
    </cfRule>
  </conditionalFormatting>
  <conditionalFormatting sqref="R56">
    <cfRule type="expression" dxfId="90" priority="91">
      <formula>Q56="Otro"</formula>
    </cfRule>
  </conditionalFormatting>
  <conditionalFormatting sqref="R56">
    <cfRule type="expression" dxfId="89" priority="90">
      <formula>Q56="Otro"</formula>
    </cfRule>
  </conditionalFormatting>
  <conditionalFormatting sqref="R56">
    <cfRule type="expression" dxfId="88" priority="89">
      <formula>Q56="Otro"</formula>
    </cfRule>
  </conditionalFormatting>
  <conditionalFormatting sqref="R56">
    <cfRule type="expression" dxfId="87" priority="88">
      <formula>Q56="Otro"</formula>
    </cfRule>
  </conditionalFormatting>
  <conditionalFormatting sqref="R56">
    <cfRule type="expression" dxfId="86" priority="87">
      <formula>Q56="Otro"</formula>
    </cfRule>
  </conditionalFormatting>
  <conditionalFormatting sqref="R57:R58">
    <cfRule type="expression" dxfId="85" priority="86">
      <formula>Q57="Otro"</formula>
    </cfRule>
  </conditionalFormatting>
  <conditionalFormatting sqref="R57:R58">
    <cfRule type="expression" dxfId="84" priority="85">
      <formula>Q57="Otro"</formula>
    </cfRule>
  </conditionalFormatting>
  <conditionalFormatting sqref="R57:R58">
    <cfRule type="expression" dxfId="83" priority="84">
      <formula>Q57="Otro"</formula>
    </cfRule>
  </conditionalFormatting>
  <conditionalFormatting sqref="R57:R58">
    <cfRule type="expression" dxfId="82" priority="83">
      <formula>Q57="Otro"</formula>
    </cfRule>
  </conditionalFormatting>
  <conditionalFormatting sqref="R57:R58">
    <cfRule type="expression" dxfId="81" priority="82">
      <formula>Q57="Otro"</formula>
    </cfRule>
  </conditionalFormatting>
  <conditionalFormatting sqref="R57:R58">
    <cfRule type="expression" dxfId="80" priority="81">
      <formula>Q57="Otro"</formula>
    </cfRule>
  </conditionalFormatting>
  <conditionalFormatting sqref="R57:R58">
    <cfRule type="expression" dxfId="79" priority="80">
      <formula>Q57="Otro"</formula>
    </cfRule>
  </conditionalFormatting>
  <conditionalFormatting sqref="R57:R58">
    <cfRule type="expression" dxfId="78" priority="79">
      <formula>Q57="Otro"</formula>
    </cfRule>
  </conditionalFormatting>
  <conditionalFormatting sqref="R57:R58">
    <cfRule type="expression" dxfId="77" priority="78">
      <formula>Q57="Otro"</formula>
    </cfRule>
  </conditionalFormatting>
  <conditionalFormatting sqref="R57:R58">
    <cfRule type="expression" dxfId="76" priority="77">
      <formula>Q57="Otro"</formula>
    </cfRule>
  </conditionalFormatting>
  <conditionalFormatting sqref="R57:R58">
    <cfRule type="expression" dxfId="75" priority="76">
      <formula>Q57="Otro"</formula>
    </cfRule>
  </conditionalFormatting>
  <conditionalFormatting sqref="R57:R58">
    <cfRule type="expression" dxfId="74" priority="75">
      <formula>Q57="Otro"</formula>
    </cfRule>
  </conditionalFormatting>
  <conditionalFormatting sqref="R57:R58">
    <cfRule type="expression" dxfId="73" priority="74">
      <formula>Q57="Otro"</formula>
    </cfRule>
  </conditionalFormatting>
  <conditionalFormatting sqref="R57:R58">
    <cfRule type="expression" dxfId="72" priority="73">
      <formula>Q57="Otro"</formula>
    </cfRule>
  </conditionalFormatting>
  <conditionalFormatting sqref="R49">
    <cfRule type="expression" dxfId="71" priority="72">
      <formula>Q49="Otro"</formula>
    </cfRule>
  </conditionalFormatting>
  <conditionalFormatting sqref="R49">
    <cfRule type="expression" dxfId="70" priority="71">
      <formula>Q49="Otro"</formula>
    </cfRule>
  </conditionalFormatting>
  <conditionalFormatting sqref="R50:R55">
    <cfRule type="expression" dxfId="69" priority="70">
      <formula>Q50="Otro"</formula>
    </cfRule>
  </conditionalFormatting>
  <conditionalFormatting sqref="R50:R55">
    <cfRule type="expression" dxfId="68" priority="69">
      <formula>Q50="Otro"</formula>
    </cfRule>
  </conditionalFormatting>
  <conditionalFormatting sqref="R56">
    <cfRule type="expression" dxfId="67" priority="68">
      <formula>Q56="Otro"</formula>
    </cfRule>
  </conditionalFormatting>
  <conditionalFormatting sqref="R56">
    <cfRule type="expression" dxfId="66" priority="67">
      <formula>Q56="Otro"</formula>
    </cfRule>
  </conditionalFormatting>
  <conditionalFormatting sqref="R57:R58">
    <cfRule type="expression" dxfId="65" priority="66">
      <formula>Q57="Otro"</formula>
    </cfRule>
  </conditionalFormatting>
  <conditionalFormatting sqref="R57:R58">
    <cfRule type="expression" dxfId="64" priority="65">
      <formula>Q57="Otro"</formula>
    </cfRule>
  </conditionalFormatting>
  <conditionalFormatting sqref="R49">
    <cfRule type="expression" dxfId="63" priority="64">
      <formula>Q49="Otro"</formula>
    </cfRule>
  </conditionalFormatting>
  <conditionalFormatting sqref="R49">
    <cfRule type="expression" dxfId="62" priority="63">
      <formula>Q49="Otro"</formula>
    </cfRule>
  </conditionalFormatting>
  <conditionalFormatting sqref="R49">
    <cfRule type="expression" dxfId="61" priority="62">
      <formula>Q49="Otro"</formula>
    </cfRule>
  </conditionalFormatting>
  <conditionalFormatting sqref="R49">
    <cfRule type="expression" dxfId="60" priority="61">
      <formula>Q49="Otro"</formula>
    </cfRule>
  </conditionalFormatting>
  <conditionalFormatting sqref="R50:R55">
    <cfRule type="expression" dxfId="59" priority="60">
      <formula>Q50="Otro"</formula>
    </cfRule>
  </conditionalFormatting>
  <conditionalFormatting sqref="R50:R55">
    <cfRule type="expression" dxfId="58" priority="59">
      <formula>Q50="Otro"</formula>
    </cfRule>
  </conditionalFormatting>
  <conditionalFormatting sqref="R50:R55">
    <cfRule type="expression" dxfId="57" priority="58">
      <formula>Q50="Otro"</formula>
    </cfRule>
  </conditionalFormatting>
  <conditionalFormatting sqref="R50:R55">
    <cfRule type="expression" dxfId="56" priority="57">
      <formula>Q50="Otro"</formula>
    </cfRule>
  </conditionalFormatting>
  <conditionalFormatting sqref="R56">
    <cfRule type="expression" dxfId="55" priority="56">
      <formula>Q56="Otro"</formula>
    </cfRule>
  </conditionalFormatting>
  <conditionalFormatting sqref="R56">
    <cfRule type="expression" dxfId="54" priority="55">
      <formula>Q56="Otro"</formula>
    </cfRule>
  </conditionalFormatting>
  <conditionalFormatting sqref="R56">
    <cfRule type="expression" dxfId="53" priority="54">
      <formula>Q56="Otro"</formula>
    </cfRule>
  </conditionalFormatting>
  <conditionalFormatting sqref="R56">
    <cfRule type="expression" dxfId="52" priority="53">
      <formula>Q56="Otro"</formula>
    </cfRule>
  </conditionalFormatting>
  <conditionalFormatting sqref="R57:R58">
    <cfRule type="expression" dxfId="51" priority="52">
      <formula>Q57="Otro"</formula>
    </cfRule>
  </conditionalFormatting>
  <conditionalFormatting sqref="R57:R58">
    <cfRule type="expression" dxfId="50" priority="51">
      <formula>Q57="Otro"</formula>
    </cfRule>
  </conditionalFormatting>
  <conditionalFormatting sqref="R57:R58">
    <cfRule type="expression" dxfId="49" priority="50">
      <formula>Q57="Otro"</formula>
    </cfRule>
  </conditionalFormatting>
  <conditionalFormatting sqref="R57:R58">
    <cfRule type="expression" dxfId="48" priority="49">
      <formula>Q57="Otro"</formula>
    </cfRule>
  </conditionalFormatting>
  <conditionalFormatting sqref="R80">
    <cfRule type="expression" dxfId="47" priority="48">
      <formula>Q80="Otro"</formula>
    </cfRule>
  </conditionalFormatting>
  <conditionalFormatting sqref="R80">
    <cfRule type="expression" dxfId="46" priority="47">
      <formula>Q80="Otro"</formula>
    </cfRule>
  </conditionalFormatting>
  <conditionalFormatting sqref="R80">
    <cfRule type="expression" dxfId="45" priority="46">
      <formula>Q80="Otro"</formula>
    </cfRule>
  </conditionalFormatting>
  <conditionalFormatting sqref="R80">
    <cfRule type="expression" dxfId="44" priority="45">
      <formula>Q80="Otro"</formula>
    </cfRule>
  </conditionalFormatting>
  <conditionalFormatting sqref="R80">
    <cfRule type="expression" dxfId="43" priority="44">
      <formula>Q80="Otro"</formula>
    </cfRule>
  </conditionalFormatting>
  <conditionalFormatting sqref="R80">
    <cfRule type="expression" dxfId="42" priority="43">
      <formula>Q80="Otro"</formula>
    </cfRule>
  </conditionalFormatting>
  <conditionalFormatting sqref="R80">
    <cfRule type="expression" dxfId="41" priority="42">
      <formula>Q80="Otro"</formula>
    </cfRule>
  </conditionalFormatting>
  <conditionalFormatting sqref="R80">
    <cfRule type="expression" dxfId="40" priority="41">
      <formula>Q80="Otro"</formula>
    </cfRule>
  </conditionalFormatting>
  <conditionalFormatting sqref="R80">
    <cfRule type="expression" dxfId="39" priority="40">
      <formula>Q80="Otro"</formula>
    </cfRule>
  </conditionalFormatting>
  <conditionalFormatting sqref="R80">
    <cfRule type="expression" dxfId="38" priority="39">
      <formula>Q80="Otro"</formula>
    </cfRule>
  </conditionalFormatting>
  <conditionalFormatting sqref="R80">
    <cfRule type="expression" dxfId="37" priority="38">
      <formula>Q80="Otro"</formula>
    </cfRule>
  </conditionalFormatting>
  <conditionalFormatting sqref="R80">
    <cfRule type="expression" dxfId="36" priority="37">
      <formula>Q80="Otro"</formula>
    </cfRule>
  </conditionalFormatting>
  <conditionalFormatting sqref="R80">
    <cfRule type="expression" dxfId="35" priority="36">
      <formula>Q80="Otro"</formula>
    </cfRule>
  </conditionalFormatting>
  <conditionalFormatting sqref="R80">
    <cfRule type="expression" dxfId="34" priority="35">
      <formula>Q80="Otro"</formula>
    </cfRule>
  </conditionalFormatting>
  <conditionalFormatting sqref="R80">
    <cfRule type="expression" dxfId="33" priority="34">
      <formula>Q80="Otro"</formula>
    </cfRule>
  </conditionalFormatting>
  <conditionalFormatting sqref="R80">
    <cfRule type="expression" dxfId="32" priority="33">
      <formula>Q80="Otro"</formula>
    </cfRule>
  </conditionalFormatting>
  <conditionalFormatting sqref="R80">
    <cfRule type="expression" dxfId="31" priority="32">
      <formula>Q80="Otro"</formula>
    </cfRule>
  </conditionalFormatting>
  <conditionalFormatting sqref="R80">
    <cfRule type="expression" dxfId="30" priority="31">
      <formula>Q80="Otro"</formula>
    </cfRule>
  </conditionalFormatting>
  <conditionalFormatting sqref="R80">
    <cfRule type="expression" dxfId="29" priority="30">
      <formula>Q80="Otro"</formula>
    </cfRule>
  </conditionalFormatting>
  <conditionalFormatting sqref="R80">
    <cfRule type="expression" dxfId="28" priority="29">
      <formula>Q80="Otro"</formula>
    </cfRule>
  </conditionalFormatting>
  <conditionalFormatting sqref="R81">
    <cfRule type="expression" dxfId="27" priority="28">
      <formula>Q81="Otro"</formula>
    </cfRule>
  </conditionalFormatting>
  <conditionalFormatting sqref="R81">
    <cfRule type="expression" dxfId="26" priority="27">
      <formula>Q81="Otro"</formula>
    </cfRule>
  </conditionalFormatting>
  <conditionalFormatting sqref="R81">
    <cfRule type="expression" dxfId="25" priority="26">
      <formula>Q81="Otro"</formula>
    </cfRule>
  </conditionalFormatting>
  <conditionalFormatting sqref="R81">
    <cfRule type="expression" dxfId="24" priority="25">
      <formula>Q81="Otro"</formula>
    </cfRule>
  </conditionalFormatting>
  <conditionalFormatting sqref="R81">
    <cfRule type="expression" dxfId="23" priority="24">
      <formula>Q81="Otro"</formula>
    </cfRule>
  </conditionalFormatting>
  <conditionalFormatting sqref="R81">
    <cfRule type="expression" dxfId="22" priority="23">
      <formula>Q81="Otro"</formula>
    </cfRule>
  </conditionalFormatting>
  <conditionalFormatting sqref="R81">
    <cfRule type="expression" dxfId="21" priority="22">
      <formula>Q81="Otro"</formula>
    </cfRule>
  </conditionalFormatting>
  <conditionalFormatting sqref="R81">
    <cfRule type="expression" dxfId="20" priority="21">
      <formula>Q81="Otro"</formula>
    </cfRule>
  </conditionalFormatting>
  <conditionalFormatting sqref="R81">
    <cfRule type="expression" dxfId="19" priority="20">
      <formula>Q81="Otro"</formula>
    </cfRule>
  </conditionalFormatting>
  <conditionalFormatting sqref="R81">
    <cfRule type="expression" dxfId="18" priority="19">
      <formula>Q81="Otro"</formula>
    </cfRule>
  </conditionalFormatting>
  <conditionalFormatting sqref="R81">
    <cfRule type="expression" dxfId="17" priority="18">
      <formula>Q81="Otro"</formula>
    </cfRule>
  </conditionalFormatting>
  <conditionalFormatting sqref="R81">
    <cfRule type="expression" dxfId="16" priority="17">
      <formula>Q81="Otro"</formula>
    </cfRule>
  </conditionalFormatting>
  <conditionalFormatting sqref="R81">
    <cfRule type="expression" dxfId="15" priority="16">
      <formula>Q81="Otro"</formula>
    </cfRule>
  </conditionalFormatting>
  <conditionalFormatting sqref="R81">
    <cfRule type="expression" dxfId="14" priority="15">
      <formula>Q81="Otro"</formula>
    </cfRule>
  </conditionalFormatting>
  <conditionalFormatting sqref="R81">
    <cfRule type="expression" dxfId="13" priority="14">
      <formula>Q81="Otro"</formula>
    </cfRule>
  </conditionalFormatting>
  <conditionalFormatting sqref="R81">
    <cfRule type="expression" dxfId="12" priority="13">
      <formula>Q81="Otro"</formula>
    </cfRule>
  </conditionalFormatting>
  <conditionalFormatting sqref="R81">
    <cfRule type="expression" dxfId="11" priority="12">
      <formula>Q81="Otro"</formula>
    </cfRule>
  </conditionalFormatting>
  <conditionalFormatting sqref="R81">
    <cfRule type="expression" dxfId="10" priority="11">
      <formula>Q81="Otro"</formula>
    </cfRule>
  </conditionalFormatting>
  <conditionalFormatting sqref="R81">
    <cfRule type="expression" dxfId="9" priority="10">
      <formula>Q81="Otro"</formula>
    </cfRule>
  </conditionalFormatting>
  <conditionalFormatting sqref="R81">
    <cfRule type="expression" dxfId="8" priority="9">
      <formula>Q81="Otro"</formula>
    </cfRule>
  </conditionalFormatting>
  <conditionalFormatting sqref="Z30">
    <cfRule type="cellIs" dxfId="7" priority="8" operator="lessThan">
      <formula>1</formula>
    </cfRule>
  </conditionalFormatting>
  <conditionalFormatting sqref="Z31">
    <cfRule type="cellIs" dxfId="6" priority="7" operator="lessThan">
      <formula>1</formula>
    </cfRule>
  </conditionalFormatting>
  <conditionalFormatting sqref="Z35">
    <cfRule type="cellIs" dxfId="5" priority="6" operator="lessThan">
      <formula>1</formula>
    </cfRule>
  </conditionalFormatting>
  <conditionalFormatting sqref="Z36">
    <cfRule type="cellIs" dxfId="4" priority="5" operator="lessThan">
      <formula>1</formula>
    </cfRule>
  </conditionalFormatting>
  <conditionalFormatting sqref="Z67">
    <cfRule type="cellIs" dxfId="3" priority="4" operator="lessThan">
      <formula>1</formula>
    </cfRule>
  </conditionalFormatting>
  <conditionalFormatting sqref="Z68">
    <cfRule type="cellIs" dxfId="2" priority="3" operator="lessThan">
      <formula>1</formula>
    </cfRule>
  </conditionalFormatting>
  <conditionalFormatting sqref="Z72">
    <cfRule type="cellIs" dxfId="1" priority="2" operator="lessThan">
      <formula>1</formula>
    </cfRule>
  </conditionalFormatting>
  <conditionalFormatting sqref="Z73">
    <cfRule type="cellIs" dxfId="0" priority="1" operator="lessThan">
      <formula>1</formula>
    </cfRule>
  </conditionalFormatting>
  <dataValidations count="1">
    <dataValidation type="list" allowBlank="1" showInputMessage="1" showErrorMessage="1" sqref="Q144:Q148 Q13:Q15 Q7:Q11 Q71:Q74 Q24:Q25 Q120:Q121 Q114:Q118 Q123:Q129 Q131:Q142 Q17:Q22 Q3:Q5 Q38:Q46 Q29:Q32 Q34:Q36 Q48:Q64 Q66:Q69 Q76:Q112" xr:uid="{00000000-0002-0000-0300-000000000000}">
      <formula1>INDIRECT(F3)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ortada">
                <anchor moveWithCells="1" sizeWithCells="1">
                  <from>
                    <xdr:col>7</xdr:col>
                    <xdr:colOff>120650</xdr:colOff>
                    <xdr:row>1</xdr:row>
                    <xdr:rowOff>107950</xdr:rowOff>
                  </from>
                  <to>
                    <xdr:col>7</xdr:col>
                    <xdr:colOff>1365250</xdr:colOff>
                    <xdr:row>1</xdr:row>
                    <xdr:rowOff>425450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sultados">
                <anchor moveWithCells="1" sizeWithCells="1">
                  <from>
                    <xdr:col>7</xdr:col>
                    <xdr:colOff>1485900</xdr:colOff>
                    <xdr:row>1</xdr:row>
                    <xdr:rowOff>120650</xdr:rowOff>
                  </from>
                  <to>
                    <xdr:col>7</xdr:col>
                    <xdr:colOff>2635250</xdr:colOff>
                    <xdr:row>1</xdr:row>
                    <xdr:rowOff>425450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EC485-7691-4723-BB05-17671782CB15}">
          <x14:formula1>
            <xm:f>CALCULO_EDIF!$I$4:$I$7</xm:f>
          </x14:formula1>
          <xm:sqref>W48:W64 W24:W25 W7:W11 W13:W15 W144:W148 W131:W142 W123:W129 W120:W121 W114:W118 W90:W93 W71:W74 W17:W22 W3:W5 W38:W46 W29:W32 W34:W36 W66:W69 W76:W88 W95:W112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5:Y90"/>
  <sheetViews>
    <sheetView showGridLines="0" showRowColHeaders="0" zoomScale="70" zoomScaleNormal="70" workbookViewId="0"/>
  </sheetViews>
  <sheetFormatPr baseColWidth="10" defaultRowHeight="14.5" x14ac:dyDescent="0.35"/>
  <cols>
    <col min="1" max="1" width="3.6328125" customWidth="1"/>
    <col min="2" max="2" width="38.90625" customWidth="1"/>
    <col min="3" max="3" width="1.453125" customWidth="1"/>
    <col min="4" max="6" width="23.08984375" customWidth="1"/>
    <col min="7" max="9" width="19.08984375" customWidth="1"/>
    <col min="10" max="10" width="14.81640625" customWidth="1"/>
    <col min="11" max="11" width="14.453125" customWidth="1"/>
  </cols>
  <sheetData>
    <row r="5" spans="2:9" ht="69" customHeight="1" x14ac:dyDescent="0.35">
      <c r="B5" s="31" t="s">
        <v>127</v>
      </c>
      <c r="D5" s="14" t="s">
        <v>77</v>
      </c>
      <c r="E5" s="14" t="s">
        <v>254</v>
      </c>
      <c r="F5" s="14" t="s">
        <v>259</v>
      </c>
      <c r="G5" s="14" t="s">
        <v>262</v>
      </c>
      <c r="H5" s="14" t="s">
        <v>263</v>
      </c>
      <c r="I5" s="14" t="s">
        <v>258</v>
      </c>
    </row>
    <row r="6" spans="2:9" x14ac:dyDescent="0.35">
      <c r="B6" s="12" t="s">
        <v>159</v>
      </c>
      <c r="C6" s="16"/>
      <c r="D6" s="20">
        <f ca="1">'entrada datos Edificación'!AB23</f>
        <v>80000</v>
      </c>
      <c r="E6" s="20">
        <f ca="1">'entrada datos Edificación'!AC23</f>
        <v>0</v>
      </c>
      <c r="F6" s="20">
        <f ca="1">'entrada datos Edificación'!AD23</f>
        <v>1600200</v>
      </c>
      <c r="G6" s="22">
        <f ca="1">'entrada datos Edificación'!AG23</f>
        <v>32000</v>
      </c>
      <c r="H6" s="22">
        <f ca="1">'entrada datos Edificación'!AH23</f>
        <v>32200</v>
      </c>
      <c r="I6" s="21">
        <f ca="1">IF(H6=0,0%,G6/H6)</f>
        <v>0.99378881987577639</v>
      </c>
    </row>
    <row r="7" spans="2:9" x14ac:dyDescent="0.35">
      <c r="B7" s="12" t="s">
        <v>6</v>
      </c>
      <c r="D7" s="20">
        <f ca="1">'entrada datos Edificación'!AB53</f>
        <v>0</v>
      </c>
      <c r="E7" s="20">
        <f ca="1">'entrada datos Edificación'!AC53</f>
        <v>0</v>
      </c>
      <c r="F7" s="20">
        <f ca="1">'entrada datos Edificación'!AD53</f>
        <v>0</v>
      </c>
      <c r="G7" s="22">
        <f ca="1">'entrada datos Edificación'!AG53</f>
        <v>0</v>
      </c>
      <c r="H7" s="22">
        <f ca="1">'entrada datos Edificación'!AH53</f>
        <v>0</v>
      </c>
      <c r="I7" s="21">
        <f t="shared" ref="I7:I15" ca="1" si="0">IF(H7=0,0%,G7/H7)</f>
        <v>0</v>
      </c>
    </row>
    <row r="8" spans="2:9" x14ac:dyDescent="0.35">
      <c r="B8" s="12" t="s">
        <v>9</v>
      </c>
      <c r="D8" s="20">
        <f ca="1">'entrada datos Edificación'!AB102</f>
        <v>0</v>
      </c>
      <c r="E8" s="20">
        <f ca="1">'entrada datos Edificación'!AC102</f>
        <v>0</v>
      </c>
      <c r="F8" s="20">
        <f ca="1">'entrada datos Edificación'!AD102</f>
        <v>0</v>
      </c>
      <c r="G8" s="22">
        <f ca="1">'entrada datos Edificación'!AG102</f>
        <v>0</v>
      </c>
      <c r="H8" s="22">
        <f ca="1">'entrada datos Edificación'!AH102</f>
        <v>0</v>
      </c>
      <c r="I8" s="21">
        <f t="shared" ca="1" si="0"/>
        <v>0</v>
      </c>
    </row>
    <row r="9" spans="2:9" x14ac:dyDescent="0.35">
      <c r="B9" s="12" t="s">
        <v>35</v>
      </c>
      <c r="D9" s="20">
        <f ca="1">'entrada datos Edificación'!AB128</f>
        <v>0</v>
      </c>
      <c r="E9" s="20">
        <f ca="1">'entrada datos Edificación'!AC128</f>
        <v>0</v>
      </c>
      <c r="F9" s="20">
        <f ca="1">'entrada datos Edificación'!AD128</f>
        <v>0</v>
      </c>
      <c r="G9" s="22">
        <f ca="1">'entrada datos Edificación'!AG128</f>
        <v>0</v>
      </c>
      <c r="H9" s="22">
        <f ca="1">'entrada datos Edificación'!AH128</f>
        <v>0</v>
      </c>
      <c r="I9" s="21">
        <f t="shared" ca="1" si="0"/>
        <v>0</v>
      </c>
    </row>
    <row r="10" spans="2:9" x14ac:dyDescent="0.35">
      <c r="B10" s="12" t="s">
        <v>34</v>
      </c>
      <c r="D10" s="20">
        <f ca="1">'entrada datos Edificación'!AB156</f>
        <v>0</v>
      </c>
      <c r="E10" s="20">
        <f ca="1">'entrada datos Edificación'!AC156</f>
        <v>0</v>
      </c>
      <c r="F10" s="20">
        <f ca="1">'entrada datos Edificación'!AD156</f>
        <v>0</v>
      </c>
      <c r="G10" s="22">
        <f ca="1">'entrada datos Edificación'!AG156</f>
        <v>0</v>
      </c>
      <c r="H10" s="22">
        <f ca="1">'entrada datos Edificación'!AH156</f>
        <v>0</v>
      </c>
      <c r="I10" s="21">
        <f t="shared" ca="1" si="0"/>
        <v>0</v>
      </c>
    </row>
    <row r="11" spans="2:9" x14ac:dyDescent="0.35">
      <c r="B11" s="12" t="s">
        <v>46</v>
      </c>
      <c r="D11" s="20">
        <f ca="1">'entrada datos Edificación'!AB184</f>
        <v>0</v>
      </c>
      <c r="E11" s="20">
        <f ca="1">'entrada datos Edificación'!AC184</f>
        <v>0</v>
      </c>
      <c r="F11" s="20">
        <f ca="1">'entrada datos Edificación'!AD184</f>
        <v>0</v>
      </c>
      <c r="G11" s="22">
        <f ca="1">'entrada datos Edificación'!AG184</f>
        <v>0</v>
      </c>
      <c r="H11" s="22">
        <f ca="1">'entrada datos Edificación'!AH184</f>
        <v>0</v>
      </c>
      <c r="I11" s="21">
        <f t="shared" ca="1" si="0"/>
        <v>0</v>
      </c>
    </row>
    <row r="12" spans="2:9" x14ac:dyDescent="0.35">
      <c r="B12" s="12" t="s">
        <v>37</v>
      </c>
      <c r="D12" s="20">
        <f ca="1">'entrada datos Edificación'!AB227</f>
        <v>0</v>
      </c>
      <c r="E12" s="20">
        <f ca="1">'entrada datos Edificación'!AC227</f>
        <v>0</v>
      </c>
      <c r="F12" s="20">
        <f ca="1">'entrada datos Edificación'!AD227</f>
        <v>0</v>
      </c>
      <c r="G12" s="22">
        <f ca="1">'entrada datos Edificación'!AG227</f>
        <v>0</v>
      </c>
      <c r="H12" s="22">
        <f ca="1">'entrada datos Edificación'!AH227</f>
        <v>0</v>
      </c>
      <c r="I12" s="21">
        <f t="shared" ca="1" si="0"/>
        <v>0</v>
      </c>
    </row>
    <row r="13" spans="2:9" x14ac:dyDescent="0.35">
      <c r="B13" s="12" t="s">
        <v>335</v>
      </c>
      <c r="D13" s="20">
        <f ca="1">'entrada datos Edificación'!AB239</f>
        <v>0</v>
      </c>
      <c r="E13" s="20">
        <f ca="1">'entrada datos Edificación'!AC239</f>
        <v>0</v>
      </c>
      <c r="F13" s="20">
        <f ca="1">'entrada datos Edificación'!AD239</f>
        <v>0</v>
      </c>
      <c r="G13" s="22">
        <f ca="1">'entrada datos Edificación'!AG239</f>
        <v>0</v>
      </c>
      <c r="H13" s="22">
        <f ca="1">'entrada datos Edificación'!AH239</f>
        <v>0</v>
      </c>
      <c r="I13" s="21">
        <f t="shared" ca="1" si="0"/>
        <v>0</v>
      </c>
    </row>
    <row r="14" spans="2:9" ht="9.75" customHeight="1" x14ac:dyDescent="0.35"/>
    <row r="15" spans="2:9" x14ac:dyDescent="0.35">
      <c r="B15" s="6" t="s">
        <v>132</v>
      </c>
      <c r="C15" s="5"/>
      <c r="D15" s="19">
        <f ca="1">SUM(D6:D13)</f>
        <v>80000</v>
      </c>
      <c r="E15" s="19">
        <f t="shared" ref="E15:H15" ca="1" si="1">SUM(E6:E13)</f>
        <v>0</v>
      </c>
      <c r="F15" s="19">
        <f t="shared" ca="1" si="1"/>
        <v>1600200</v>
      </c>
      <c r="G15" s="19">
        <f t="shared" ca="1" si="1"/>
        <v>32000</v>
      </c>
      <c r="H15" s="19">
        <f t="shared" ca="1" si="1"/>
        <v>32200</v>
      </c>
      <c r="I15" s="18">
        <f t="shared" ca="1" si="0"/>
        <v>0.99378881987577639</v>
      </c>
    </row>
    <row r="17" spans="2:12" x14ac:dyDescent="0.35">
      <c r="B17" s="12" t="s">
        <v>148</v>
      </c>
      <c r="C17" s="12"/>
      <c r="D17" s="12"/>
      <c r="E17" s="12"/>
      <c r="F17" s="12"/>
      <c r="G17" s="12"/>
      <c r="I17" s="20">
        <f ca="1">COUNTIF('entrada datos Edificación'!AB3:AB16,"&gt;0")+COUNTIF('entrada datos Edificación'!AB26:AB50,"&gt;0")+COUNTIF('entrada datos Edificación'!AB56:AB101,"&gt;0")+COUNTIF('entrada datos Edificación'!AB105:AB127,"&gt;0")+COUNTIF('entrada datos Edificación'!AB131:AB152,"&gt;0")+COUNTIF('entrada datos Edificación'!AB159:AB183,"&gt;0")+COUNTIF('entrada datos Edificación'!AB187:AB226,"&gt;0")+COUNTIF('entrada datos Edificación'!AB230:AB238,"&gt;0")</f>
        <v>1</v>
      </c>
      <c r="L17" s="42"/>
    </row>
    <row r="18" spans="2:12" x14ac:dyDescent="0.35">
      <c r="B18" s="12" t="s">
        <v>149</v>
      </c>
      <c r="C18" s="12"/>
      <c r="D18" s="12"/>
      <c r="E18" s="12"/>
      <c r="F18" s="12"/>
      <c r="G18" s="12"/>
      <c r="I18" s="94">
        <v>194</v>
      </c>
      <c r="J18" s="42" t="s">
        <v>150</v>
      </c>
    </row>
    <row r="19" spans="2:12" x14ac:dyDescent="0.35">
      <c r="B19" s="6"/>
      <c r="C19" s="6"/>
      <c r="D19" s="6"/>
      <c r="E19" s="6"/>
      <c r="F19" s="6"/>
      <c r="G19" s="6" t="s">
        <v>132</v>
      </c>
      <c r="I19" s="47">
        <f ca="1">I17/I18</f>
        <v>5.1546391752577319E-3</v>
      </c>
    </row>
    <row r="21" spans="2:12" ht="58" x14ac:dyDescent="0.35">
      <c r="B21" s="31" t="s">
        <v>93</v>
      </c>
      <c r="D21" s="14" t="s">
        <v>77</v>
      </c>
      <c r="E21" s="14" t="s">
        <v>254</v>
      </c>
      <c r="F21" s="14" t="s">
        <v>259</v>
      </c>
      <c r="G21" s="14" t="s">
        <v>262</v>
      </c>
      <c r="H21" s="14" t="s">
        <v>263</v>
      </c>
      <c r="I21" s="32" t="s">
        <v>78</v>
      </c>
    </row>
    <row r="22" spans="2:12" x14ac:dyDescent="0.35">
      <c r="B22" s="12" t="s">
        <v>95</v>
      </c>
      <c r="C22" s="16"/>
      <c r="D22" s="20">
        <f ca="1">SUM('entrada datos Urbanizacion'!AB3:AB5)</f>
        <v>0</v>
      </c>
      <c r="E22" s="20">
        <f ca="1">SUM('entrada datos Urbanizacion'!AC3:AC5)</f>
        <v>0</v>
      </c>
      <c r="F22" s="20">
        <f ca="1">SUM('entrada datos Urbanizacion'!AD3:AD5)</f>
        <v>0</v>
      </c>
      <c r="G22" s="22">
        <f ca="1">SUM('entrada datos Urbanizacion'!AG3:AG5)</f>
        <v>0</v>
      </c>
      <c r="H22" s="22">
        <f ca="1">SUM('entrada datos Urbanizacion'!AH3:AH5)</f>
        <v>0</v>
      </c>
      <c r="I22" s="21">
        <f t="shared" ref="I22:I27" ca="1" si="2">IF(H22=0,0%,G22/H22)</f>
        <v>0</v>
      </c>
    </row>
    <row r="23" spans="2:12" x14ac:dyDescent="0.35">
      <c r="B23" s="12" t="s">
        <v>128</v>
      </c>
      <c r="D23" s="20">
        <f ca="1">SUM('entrada datos Urbanizacion'!AB7:AB11)</f>
        <v>0</v>
      </c>
      <c r="E23" s="20">
        <f ca="1">SUM('entrada datos Urbanizacion'!AC7:AC11)</f>
        <v>0</v>
      </c>
      <c r="F23" s="20">
        <f ca="1">SUM('entrada datos Urbanizacion'!AD7:AD11)</f>
        <v>0</v>
      </c>
      <c r="G23" s="22">
        <f ca="1">SUM('entrada datos Urbanizacion'!AG7:AG11)</f>
        <v>0</v>
      </c>
      <c r="H23" s="22">
        <f ca="1">SUM('entrada datos Urbanizacion'!AH7:AH11)</f>
        <v>0</v>
      </c>
      <c r="I23" s="21">
        <f t="shared" ca="1" si="2"/>
        <v>0</v>
      </c>
    </row>
    <row r="24" spans="2:12" x14ac:dyDescent="0.35">
      <c r="B24" s="12" t="s">
        <v>96</v>
      </c>
      <c r="D24" s="20">
        <f ca="1">SUM('entrada datos Urbanizacion'!AB13:AB15)</f>
        <v>0</v>
      </c>
      <c r="E24" s="20">
        <f ca="1">SUM('entrada datos Urbanizacion'!AC13:AC15)</f>
        <v>0</v>
      </c>
      <c r="F24" s="20">
        <f ca="1">SUM('entrada datos Urbanizacion'!AD13:AD15)</f>
        <v>0</v>
      </c>
      <c r="G24" s="22">
        <f ca="1">SUM('entrada datos Urbanizacion'!AG13:AG15)</f>
        <v>0</v>
      </c>
      <c r="H24" s="22">
        <f ca="1">SUM('entrada datos Urbanizacion'!AH13:AH15)</f>
        <v>0</v>
      </c>
      <c r="I24" s="21">
        <f t="shared" ca="1" si="2"/>
        <v>0</v>
      </c>
    </row>
    <row r="25" spans="2:12" x14ac:dyDescent="0.35">
      <c r="B25" s="12" t="s">
        <v>97</v>
      </c>
      <c r="D25" s="20">
        <f ca="1">SUM('entrada datos Urbanizacion'!AB17:AB22)</f>
        <v>0</v>
      </c>
      <c r="E25" s="20">
        <f ca="1">SUM('entrada datos Urbanizacion'!AC17:AC22)</f>
        <v>0</v>
      </c>
      <c r="F25" s="20">
        <f ca="1">SUM('entrada datos Urbanizacion'!AD17:AD22)</f>
        <v>0</v>
      </c>
      <c r="G25" s="22">
        <f ca="1">SUM('entrada datos Urbanizacion'!AG17:AG22)</f>
        <v>0</v>
      </c>
      <c r="H25" s="22">
        <f ca="1">SUM('entrada datos Urbanizacion'!AH17:AH22)</f>
        <v>0</v>
      </c>
      <c r="I25" s="21">
        <f t="shared" ca="1" si="2"/>
        <v>0</v>
      </c>
    </row>
    <row r="26" spans="2:12" x14ac:dyDescent="0.35">
      <c r="B26" s="12" t="s">
        <v>341</v>
      </c>
      <c r="D26" s="20">
        <f ca="1">SUM('entrada datos Urbanizacion'!AB24:AB25)</f>
        <v>0</v>
      </c>
      <c r="E26" s="20">
        <f ca="1">SUM('entrada datos Urbanizacion'!AC24:AC25)</f>
        <v>0</v>
      </c>
      <c r="F26" s="20">
        <f ca="1">SUM('entrada datos Urbanizacion'!AD24:AD25)</f>
        <v>0</v>
      </c>
      <c r="G26" s="22">
        <f ca="1">SUM('entrada datos Urbanizacion'!AG24:AG25)</f>
        <v>0</v>
      </c>
      <c r="H26" s="22">
        <f ca="1">SUM('entrada datos Urbanizacion'!AH24:AH25)</f>
        <v>0</v>
      </c>
      <c r="I26" s="21">
        <f t="shared" ca="1" si="2"/>
        <v>0</v>
      </c>
    </row>
    <row r="27" spans="2:12" x14ac:dyDescent="0.35">
      <c r="B27" s="29" t="s">
        <v>98</v>
      </c>
      <c r="D27" s="43">
        <f ca="1">SUM(D22:D26)</f>
        <v>0</v>
      </c>
      <c r="E27" s="43">
        <f t="shared" ref="E27:F27" ca="1" si="3">SUM(E22:E26)</f>
        <v>0</v>
      </c>
      <c r="F27" s="43">
        <f t="shared" ca="1" si="3"/>
        <v>0</v>
      </c>
      <c r="G27" s="43">
        <f ca="1">SUM(G22:G26)</f>
        <v>0</v>
      </c>
      <c r="H27" s="43">
        <f ca="1">SUM(H22:H26)</f>
        <v>0</v>
      </c>
      <c r="I27" s="30">
        <f t="shared" ca="1" si="2"/>
        <v>0</v>
      </c>
    </row>
    <row r="28" spans="2:12" ht="6.75" customHeight="1" x14ac:dyDescent="0.35"/>
    <row r="29" spans="2:12" x14ac:dyDescent="0.35">
      <c r="B29" s="12" t="s">
        <v>95</v>
      </c>
      <c r="C29" s="16"/>
      <c r="D29" s="20">
        <f ca="1">SUM('entrada datos Urbanizacion'!AB29:AB32)</f>
        <v>0</v>
      </c>
      <c r="E29" s="20">
        <f ca="1">SUM('entrada datos Urbanizacion'!AC29:AC32)</f>
        <v>0</v>
      </c>
      <c r="F29" s="20">
        <f ca="1">SUM('entrada datos Urbanizacion'!AD29:AD32)</f>
        <v>0</v>
      </c>
      <c r="G29" s="22">
        <f ca="1">SUM('entrada datos Urbanizacion'!AG29:AG32)</f>
        <v>0</v>
      </c>
      <c r="H29" s="22">
        <f ca="1">SUM('entrada datos Urbanizacion'!AH29:AH32)</f>
        <v>0</v>
      </c>
      <c r="I29" s="21">
        <f t="shared" ref="I29:I45" ca="1" si="4">IF(H29=0,0%,G29/H29)</f>
        <v>0</v>
      </c>
    </row>
    <row r="30" spans="2:12" x14ac:dyDescent="0.35">
      <c r="B30" s="12" t="s">
        <v>128</v>
      </c>
      <c r="D30" s="20">
        <f ca="1">SUM('entrada datos Urbanizacion'!AB34:AB36)</f>
        <v>0</v>
      </c>
      <c r="E30" s="20">
        <f ca="1">SUM('entrada datos Urbanizacion'!AC34:AC36)</f>
        <v>0</v>
      </c>
      <c r="F30" s="20">
        <f ca="1">SUM('entrada datos Urbanizacion'!AD34:AD36)</f>
        <v>0</v>
      </c>
      <c r="G30" s="22">
        <f ca="1">SUM('entrada datos Urbanizacion'!AG34:AG36)</f>
        <v>0</v>
      </c>
      <c r="H30" s="22">
        <f ca="1">SUM('entrada datos Urbanizacion'!AH34:AH36)</f>
        <v>0</v>
      </c>
      <c r="I30" s="21">
        <f t="shared" ca="1" si="4"/>
        <v>0</v>
      </c>
    </row>
    <row r="31" spans="2:12" x14ac:dyDescent="0.35">
      <c r="B31" s="12" t="s">
        <v>96</v>
      </c>
      <c r="D31" s="20">
        <f ca="1">SUM('entrada datos Urbanizacion'!AB38:AB46)</f>
        <v>0</v>
      </c>
      <c r="E31" s="20">
        <f ca="1">SUM('entrada datos Urbanizacion'!AC38:AC46)</f>
        <v>0</v>
      </c>
      <c r="F31" s="20">
        <f ca="1">SUM('entrada datos Urbanizacion'!AD38:AD46)</f>
        <v>0</v>
      </c>
      <c r="G31" s="22">
        <f ca="1">SUM('entrada datos Urbanizacion'!AG38:AG46)</f>
        <v>0</v>
      </c>
      <c r="H31" s="22">
        <f ca="1">SUM('entrada datos Urbanizacion'!AH38:AH46)</f>
        <v>0</v>
      </c>
      <c r="I31" s="21">
        <f t="shared" ca="1" si="4"/>
        <v>0</v>
      </c>
    </row>
    <row r="32" spans="2:12" x14ac:dyDescent="0.35">
      <c r="B32" s="12" t="s">
        <v>97</v>
      </c>
      <c r="D32" s="20">
        <f ca="1">SUM('entrada datos Urbanizacion'!AB48:AB64)</f>
        <v>0</v>
      </c>
      <c r="E32" s="20">
        <f ca="1">SUM('entrada datos Urbanizacion'!AC48:AC64)</f>
        <v>0</v>
      </c>
      <c r="F32" s="20">
        <f ca="1">SUM('entrada datos Urbanizacion'!AD48:AD64)</f>
        <v>0</v>
      </c>
      <c r="G32" s="22">
        <f ca="1">SUM('entrada datos Urbanizacion'!AG48:AG64)</f>
        <v>0</v>
      </c>
      <c r="H32" s="22">
        <f ca="1">SUM('entrada datos Urbanizacion'!AH48:AH64)</f>
        <v>0</v>
      </c>
      <c r="I32" s="21">
        <f t="shared" ca="1" si="4"/>
        <v>0</v>
      </c>
    </row>
    <row r="33" spans="2:10" x14ac:dyDescent="0.35">
      <c r="B33" s="12" t="s">
        <v>357</v>
      </c>
      <c r="D33" s="20">
        <f ca="1">SUM('entrada datos Urbanizacion'!AB66:AB69)</f>
        <v>0</v>
      </c>
      <c r="E33" s="20">
        <f ca="1">SUM('entrada datos Urbanizacion'!AC66:AC69)</f>
        <v>0</v>
      </c>
      <c r="F33" s="20">
        <f ca="1">SUM('entrada datos Urbanizacion'!AD66:AD69)</f>
        <v>0</v>
      </c>
      <c r="G33" s="22">
        <f ca="1">SUM('entrada datos Urbanizacion'!AG66:AG69)</f>
        <v>0</v>
      </c>
      <c r="H33" s="22">
        <f ca="1">SUM('entrada datos Urbanizacion'!AH66:AH69)</f>
        <v>0</v>
      </c>
      <c r="I33" s="21">
        <f t="shared" ca="1" si="4"/>
        <v>0</v>
      </c>
    </row>
    <row r="34" spans="2:10" x14ac:dyDescent="0.35">
      <c r="B34" s="12" t="s">
        <v>341</v>
      </c>
      <c r="D34" s="20">
        <f ca="1">SUM('entrada datos Urbanizacion'!AB71:AB74)</f>
        <v>0</v>
      </c>
      <c r="E34" s="20">
        <f ca="1">SUM('entrada datos Urbanizacion'!AC71:AC74)</f>
        <v>0</v>
      </c>
      <c r="F34" s="20">
        <f ca="1">SUM('entrada datos Urbanizacion'!AD71:AD74)</f>
        <v>0</v>
      </c>
      <c r="G34" s="22">
        <f ca="1">SUM('entrada datos Urbanizacion'!AG71:AG74)</f>
        <v>0</v>
      </c>
      <c r="H34" s="22">
        <f ca="1">SUM('entrada datos Urbanizacion'!AH71:AH74)</f>
        <v>0</v>
      </c>
      <c r="I34" s="21">
        <f t="shared" ca="1" si="4"/>
        <v>0</v>
      </c>
    </row>
    <row r="35" spans="2:10" x14ac:dyDescent="0.35">
      <c r="B35" s="12" t="s">
        <v>238</v>
      </c>
      <c r="D35" s="20">
        <f ca="1">SUM('entrada datos Urbanizacion'!AB76:AB88)</f>
        <v>0</v>
      </c>
      <c r="E35" s="20">
        <f ca="1">SUM('entrada datos Urbanizacion'!AC76:AC88)</f>
        <v>0</v>
      </c>
      <c r="F35" s="20">
        <f ca="1">SUM('entrada datos Urbanizacion'!AD76:AD88)</f>
        <v>0</v>
      </c>
      <c r="G35" s="22">
        <f ca="1">SUM('entrada datos Urbanizacion'!AG76:AG88)</f>
        <v>0</v>
      </c>
      <c r="H35" s="22">
        <f ca="1">SUM('entrada datos Urbanizacion'!AH76:AH88)</f>
        <v>0</v>
      </c>
      <c r="I35" s="21">
        <f t="shared" ca="1" si="4"/>
        <v>0</v>
      </c>
    </row>
    <row r="36" spans="2:10" x14ac:dyDescent="0.35">
      <c r="B36" s="12" t="s">
        <v>253</v>
      </c>
      <c r="D36" s="20">
        <f ca="1">SUM('entrada datos Urbanizacion'!AB90:AB93)</f>
        <v>0</v>
      </c>
      <c r="E36" s="20">
        <f ca="1">SUM('entrada datos Urbanizacion'!AC90:AC93)</f>
        <v>0</v>
      </c>
      <c r="F36" s="20">
        <f ca="1">SUM('entrada datos Urbanizacion'!AD90:AD93)</f>
        <v>0</v>
      </c>
      <c r="G36" s="22">
        <f ca="1">SUM('entrada datos Urbanizacion'!AG90:AG93)</f>
        <v>0</v>
      </c>
      <c r="H36" s="22">
        <f ca="1">SUM('entrada datos Urbanizacion'!AH90:AH93)</f>
        <v>0</v>
      </c>
      <c r="I36" s="21">
        <f t="shared" ca="1" si="4"/>
        <v>0</v>
      </c>
    </row>
    <row r="37" spans="2:10" x14ac:dyDescent="0.35">
      <c r="B37" s="12" t="s">
        <v>99</v>
      </c>
      <c r="D37" s="20">
        <f ca="1">SUM('entrada datos Urbanizacion'!AB95:AB112)</f>
        <v>0</v>
      </c>
      <c r="E37" s="20">
        <f ca="1">SUM('entrada datos Urbanizacion'!AC95:AC112)</f>
        <v>0</v>
      </c>
      <c r="F37" s="20">
        <f ca="1">SUM('entrada datos Urbanizacion'!AD95:AD112)</f>
        <v>0</v>
      </c>
      <c r="G37" s="22">
        <f ca="1">SUM('entrada datos Urbanizacion'!AG95:AG112)</f>
        <v>0</v>
      </c>
      <c r="H37" s="22">
        <f ca="1">SUM('entrada datos Urbanizacion'!AH95:AH112)</f>
        <v>0</v>
      </c>
      <c r="I37" s="21">
        <f t="shared" ca="1" si="4"/>
        <v>0</v>
      </c>
    </row>
    <row r="38" spans="2:10" x14ac:dyDescent="0.35">
      <c r="B38" s="12" t="s">
        <v>129</v>
      </c>
      <c r="D38" s="20">
        <f ca="1">SUM('entrada datos Urbanizacion'!AB114:AB118)</f>
        <v>0</v>
      </c>
      <c r="E38" s="20">
        <f ca="1">SUM('entrada datos Urbanizacion'!AC114:AC118)</f>
        <v>0</v>
      </c>
      <c r="F38" s="20">
        <f ca="1">SUM('entrada datos Urbanizacion'!AD114:AD118)</f>
        <v>0</v>
      </c>
      <c r="G38" s="22">
        <f ca="1">SUM('entrada datos Urbanizacion'!AG114:AG118)</f>
        <v>0</v>
      </c>
      <c r="H38" s="22">
        <f ca="1">SUM('entrada datos Urbanizacion'!AH114:AH118)</f>
        <v>0</v>
      </c>
      <c r="I38" s="21">
        <f t="shared" ca="1" si="4"/>
        <v>0</v>
      </c>
    </row>
    <row r="39" spans="2:10" x14ac:dyDescent="0.35">
      <c r="B39" s="12" t="s">
        <v>104</v>
      </c>
      <c r="D39" s="20">
        <f ca="1">SUM('entrada datos Urbanizacion'!AB120:AB121)</f>
        <v>0</v>
      </c>
      <c r="E39" s="20">
        <f ca="1">SUM('entrada datos Urbanizacion'!AC120:AC121)</f>
        <v>0</v>
      </c>
      <c r="F39" s="20">
        <f ca="1">SUM('entrada datos Urbanizacion'!AD120:AD121)</f>
        <v>0</v>
      </c>
      <c r="G39" s="22">
        <f ca="1">SUM('entrada datos Urbanizacion'!AG120:AG121)</f>
        <v>0</v>
      </c>
      <c r="H39" s="22">
        <f ca="1">SUM('entrada datos Urbanizacion'!AH120:AH121)</f>
        <v>0</v>
      </c>
      <c r="I39" s="21">
        <f t="shared" ca="1" si="4"/>
        <v>0</v>
      </c>
    </row>
    <row r="40" spans="2:10" x14ac:dyDescent="0.35">
      <c r="B40" s="12" t="s">
        <v>211</v>
      </c>
      <c r="D40" s="20">
        <f ca="1">SUM('entrada datos Urbanizacion'!AB123:AB129)</f>
        <v>0</v>
      </c>
      <c r="E40" s="20">
        <f ca="1">SUM('entrada datos Urbanizacion'!AC123:AC129)</f>
        <v>0</v>
      </c>
      <c r="F40" s="20">
        <f ca="1">SUM('entrada datos Urbanizacion'!AD123:AD129)</f>
        <v>0</v>
      </c>
      <c r="G40" s="22">
        <f ca="1">SUM('entrada datos Urbanizacion'!AG123:AG129)</f>
        <v>0</v>
      </c>
      <c r="H40" s="22">
        <f ca="1">SUM('entrada datos Urbanizacion'!AH123:AH129)</f>
        <v>0</v>
      </c>
      <c r="I40" s="21">
        <f t="shared" ca="1" si="4"/>
        <v>0</v>
      </c>
    </row>
    <row r="41" spans="2:10" x14ac:dyDescent="0.35">
      <c r="B41" s="12" t="s">
        <v>212</v>
      </c>
      <c r="D41" s="20">
        <f ca="1">SUM('entrada datos Urbanizacion'!AB131:AB142)</f>
        <v>0</v>
      </c>
      <c r="E41" s="20">
        <f ca="1">SUM('entrada datos Urbanizacion'!AC131:AC142)</f>
        <v>0</v>
      </c>
      <c r="F41" s="20">
        <f ca="1">SUM('entrada datos Urbanizacion'!AD131:AD142)</f>
        <v>0</v>
      </c>
      <c r="G41" s="22">
        <f ca="1">SUM('entrada datos Urbanizacion'!AG131:AG142)</f>
        <v>0</v>
      </c>
      <c r="H41" s="22">
        <f ca="1">SUM('entrada datos Urbanizacion'!AH131:AH142)</f>
        <v>0</v>
      </c>
      <c r="I41" s="21">
        <f t="shared" ca="1" si="4"/>
        <v>0</v>
      </c>
    </row>
    <row r="42" spans="2:10" x14ac:dyDescent="0.35">
      <c r="B42" s="12" t="s">
        <v>235</v>
      </c>
      <c r="D42" s="20">
        <f ca="1">SUM('entrada datos Urbanizacion'!AB144:AB148)</f>
        <v>0</v>
      </c>
      <c r="E42" s="20">
        <f ca="1">SUM('entrada datos Urbanizacion'!AC144:AC148)</f>
        <v>0</v>
      </c>
      <c r="F42" s="20">
        <f ca="1">SUM('entrada datos Urbanizacion'!AD144:AD148)</f>
        <v>0</v>
      </c>
      <c r="G42" s="22">
        <f ca="1">SUM('entrada datos Urbanizacion'!AG144:AG148)</f>
        <v>0</v>
      </c>
      <c r="H42" s="22">
        <f ca="1">SUM('entrada datos Urbanizacion'!AH144:AH148)</f>
        <v>0</v>
      </c>
      <c r="I42" s="21">
        <f t="shared" ca="1" si="4"/>
        <v>0</v>
      </c>
    </row>
    <row r="43" spans="2:10" x14ac:dyDescent="0.35">
      <c r="B43" s="29" t="s">
        <v>226</v>
      </c>
      <c r="D43" s="43">
        <f ca="1">SUM(D29:D42)</f>
        <v>0</v>
      </c>
      <c r="E43" s="43">
        <f t="shared" ref="E43:H43" ca="1" si="5">SUM(E29:E42)</f>
        <v>0</v>
      </c>
      <c r="F43" s="43">
        <f t="shared" ca="1" si="5"/>
        <v>0</v>
      </c>
      <c r="G43" s="43">
        <f t="shared" ca="1" si="5"/>
        <v>0</v>
      </c>
      <c r="H43" s="43">
        <f t="shared" ca="1" si="5"/>
        <v>0</v>
      </c>
      <c r="I43" s="30">
        <f t="shared" ca="1" si="4"/>
        <v>0</v>
      </c>
    </row>
    <row r="44" spans="2:10" ht="6" customHeight="1" x14ac:dyDescent="0.35"/>
    <row r="45" spans="2:10" x14ac:dyDescent="0.35">
      <c r="B45" s="6" t="s">
        <v>133</v>
      </c>
      <c r="C45" s="5"/>
      <c r="D45" s="44">
        <f ca="1">D27+D43</f>
        <v>0</v>
      </c>
      <c r="E45" s="44">
        <f t="shared" ref="E45:H45" ca="1" si="6">E27+E43</f>
        <v>0</v>
      </c>
      <c r="F45" s="44">
        <f t="shared" ca="1" si="6"/>
        <v>0</v>
      </c>
      <c r="G45" s="44">
        <f t="shared" ca="1" si="6"/>
        <v>0</v>
      </c>
      <c r="H45" s="44">
        <f t="shared" ca="1" si="6"/>
        <v>0</v>
      </c>
      <c r="I45" s="18">
        <f t="shared" ca="1" si="4"/>
        <v>0</v>
      </c>
    </row>
    <row r="47" spans="2:10" x14ac:dyDescent="0.35">
      <c r="B47" s="12" t="s">
        <v>147</v>
      </c>
      <c r="C47" s="12"/>
      <c r="D47" s="12"/>
      <c r="E47" s="12"/>
      <c r="F47" s="12"/>
      <c r="G47" s="12"/>
      <c r="I47" s="20">
        <f ca="1">COUNTIF('entrada datos Urbanizacion'!AB5:AB25,"&gt;0")+COUNTIF('entrada datos Urbanizacion'!AB29:AB148,"&gt;0")</f>
        <v>0</v>
      </c>
      <c r="J47" s="42"/>
    </row>
    <row r="48" spans="2:10" x14ac:dyDescent="0.35">
      <c r="B48" s="12" t="s">
        <v>149</v>
      </c>
      <c r="C48" s="12"/>
      <c r="D48" s="12"/>
      <c r="E48" s="12"/>
      <c r="F48" s="12"/>
      <c r="G48" s="12"/>
      <c r="I48" s="94">
        <v>125</v>
      </c>
      <c r="J48" s="42" t="s">
        <v>150</v>
      </c>
    </row>
    <row r="49" spans="2:11" x14ac:dyDescent="0.35">
      <c r="B49" s="6"/>
      <c r="C49" s="6"/>
      <c r="D49" s="6"/>
      <c r="E49" s="6"/>
      <c r="F49" s="6"/>
      <c r="G49" s="6" t="s">
        <v>133</v>
      </c>
      <c r="I49" s="47">
        <f ca="1">I47/I48</f>
        <v>0</v>
      </c>
    </row>
    <row r="50" spans="2:11" x14ac:dyDescent="0.35">
      <c r="B50" s="42"/>
      <c r="C50" s="42"/>
      <c r="D50" s="42"/>
      <c r="E50" s="42"/>
      <c r="F50" s="42"/>
      <c r="K50" s="46"/>
    </row>
    <row r="51" spans="2:11" x14ac:dyDescent="0.35">
      <c r="B51" s="42"/>
      <c r="C51" s="42"/>
      <c r="D51" s="42"/>
      <c r="E51" s="42"/>
      <c r="F51" s="42"/>
      <c r="G51" s="46"/>
      <c r="H51" s="46"/>
      <c r="I51" s="46"/>
    </row>
    <row r="72" spans="24:25" x14ac:dyDescent="0.35">
      <c r="X72" s="13" t="str">
        <f>B22</f>
        <v>DRENAJE</v>
      </c>
      <c r="Y72" s="74">
        <f ca="1">I22</f>
        <v>0</v>
      </c>
    </row>
    <row r="73" spans="24:25" x14ac:dyDescent="0.35">
      <c r="X73" s="13" t="str">
        <f>B23</f>
        <v>MOVIMIENTO DE TIERRAS</v>
      </c>
      <c r="Y73" s="74">
        <f ca="1">I23</f>
        <v>0</v>
      </c>
    </row>
    <row r="74" spans="24:25" x14ac:dyDescent="0.35">
      <c r="X74" s="13" t="str">
        <f>B24</f>
        <v>SUBBASES</v>
      </c>
      <c r="Y74" s="74">
        <f ca="1">I24</f>
        <v>0</v>
      </c>
    </row>
    <row r="75" spans="24:25" x14ac:dyDescent="0.35">
      <c r="X75" s="13" t="str">
        <f>B25</f>
        <v>BASES</v>
      </c>
      <c r="Y75" s="74">
        <f ca="1">I25</f>
        <v>0</v>
      </c>
    </row>
    <row r="76" spans="24:25" x14ac:dyDescent="0.35">
      <c r="X76" s="13" t="str">
        <f>B26</f>
        <v>RODADURA</v>
      </c>
      <c r="Y76" s="74">
        <f ca="1">I26</f>
        <v>0</v>
      </c>
    </row>
    <row r="77" spans="24:25" x14ac:dyDescent="0.35">
      <c r="X77" s="13" t="str">
        <f t="shared" ref="X77:X90" si="7">B29</f>
        <v>DRENAJE</v>
      </c>
      <c r="Y77" s="74">
        <f t="shared" ref="Y77:Y90" ca="1" si="8">I29</f>
        <v>0</v>
      </c>
    </row>
    <row r="78" spans="24:25" x14ac:dyDescent="0.35">
      <c r="X78" s="13" t="str">
        <f t="shared" si="7"/>
        <v>MOVIMIENTO DE TIERRAS</v>
      </c>
      <c r="Y78" s="74">
        <f t="shared" ca="1" si="8"/>
        <v>0</v>
      </c>
    </row>
    <row r="79" spans="24:25" x14ac:dyDescent="0.35">
      <c r="X79" s="13" t="str">
        <f t="shared" si="7"/>
        <v>SUBBASES</v>
      </c>
      <c r="Y79" s="74">
        <f t="shared" ca="1" si="8"/>
        <v>0</v>
      </c>
    </row>
    <row r="80" spans="24:25" x14ac:dyDescent="0.35">
      <c r="X80" s="13" t="str">
        <f t="shared" si="7"/>
        <v>BASES</v>
      </c>
      <c r="Y80" s="74">
        <f t="shared" ca="1" si="8"/>
        <v>0</v>
      </c>
    </row>
    <row r="81" spans="24:25" x14ac:dyDescent="0.35">
      <c r="X81" s="13" t="str">
        <f t="shared" si="7"/>
        <v>INTERMEDIA</v>
      </c>
      <c r="Y81" s="74">
        <f t="shared" ca="1" si="8"/>
        <v>0</v>
      </c>
    </row>
    <row r="82" spans="24:25" x14ac:dyDescent="0.35">
      <c r="X82" s="13" t="str">
        <f t="shared" si="7"/>
        <v>RODADURA</v>
      </c>
      <c r="Y82" s="74">
        <f t="shared" ca="1" si="8"/>
        <v>0</v>
      </c>
    </row>
    <row r="83" spans="24:25" x14ac:dyDescent="0.35">
      <c r="X83" s="13" t="str">
        <f t="shared" si="7"/>
        <v>HORMIGONES Y MORTEROS</v>
      </c>
      <c r="Y83" s="74">
        <f t="shared" ca="1" si="8"/>
        <v>0</v>
      </c>
    </row>
    <row r="84" spans="24:25" x14ac:dyDescent="0.35">
      <c r="X84" s="13" t="str">
        <f t="shared" si="7"/>
        <v>ACEROS</v>
      </c>
      <c r="Y84" s="74">
        <f t="shared" ca="1" si="8"/>
        <v>0</v>
      </c>
    </row>
    <row r="85" spans="24:25" x14ac:dyDescent="0.35">
      <c r="X85" s="13" t="str">
        <f t="shared" si="7"/>
        <v>PAVIMENTO</v>
      </c>
      <c r="Y85" s="74">
        <f t="shared" ca="1" si="8"/>
        <v>0</v>
      </c>
    </row>
    <row r="86" spans="24:25" x14ac:dyDescent="0.35">
      <c r="X86" s="13" t="str">
        <f t="shared" si="7"/>
        <v>RIEGO BITUMINOSO</v>
      </c>
      <c r="Y86" s="74">
        <f t="shared" ca="1" si="8"/>
        <v>0</v>
      </c>
    </row>
    <row r="87" spans="24:25" x14ac:dyDescent="0.35">
      <c r="X87" s="13" t="str">
        <f t="shared" si="7"/>
        <v>TRATAMIENTOS</v>
      </c>
      <c r="Y87" s="74">
        <f t="shared" ca="1" si="8"/>
        <v>0</v>
      </c>
    </row>
    <row r="88" spans="24:25" x14ac:dyDescent="0.35">
      <c r="X88" s="13" t="str">
        <f t="shared" si="7"/>
        <v>SEÑALIZACIÓN Y BALIZAMIENTO</v>
      </c>
      <c r="Y88" s="74">
        <f t="shared" ca="1" si="8"/>
        <v>0</v>
      </c>
    </row>
    <row r="89" spans="24:25" x14ac:dyDescent="0.35">
      <c r="X89" s="13" t="str">
        <f t="shared" si="7"/>
        <v>MOBILIARIO URBANO</v>
      </c>
      <c r="Y89" s="74">
        <f t="shared" ca="1" si="8"/>
        <v>0</v>
      </c>
    </row>
    <row r="90" spans="24:25" x14ac:dyDescent="0.35">
      <c r="X90" s="13" t="str">
        <f t="shared" si="7"/>
        <v>INSTALACIONES</v>
      </c>
      <c r="Y90" s="74">
        <f t="shared" ca="1" si="8"/>
        <v>0</v>
      </c>
    </row>
  </sheetData>
  <sheetProtection algorithmName="SHA-512" hashValue="YyHwV3hmAbre+aV8pn1k6j9PxMWmlRqeaoybWriPdTye1vpaFK+uqnB+fwa668EeD9OjrU8dJeDUVsFwTySOZw==" saltValue="skF2Dd04leq2jnG/8IyLXA==" spinCount="100000" sheet="1" objects="1" scenarios="1"/>
  <pageMargins left="0" right="0" top="0" bottom="0" header="0" footer="0"/>
  <pageSetup paperSize="9" scale="2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Portada">
                <anchor moveWithCells="1" sizeWithCells="1">
                  <from>
                    <xdr:col>1</xdr:col>
                    <xdr:colOff>6350</xdr:colOff>
                    <xdr:row>1</xdr:row>
                    <xdr:rowOff>6350</xdr:rowOff>
                  </from>
                  <to>
                    <xdr:col>1</xdr:col>
                    <xdr:colOff>1250950</xdr:colOff>
                    <xdr:row>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ir">
                <anchor moveWithCells="1" sizeWithCells="1">
                  <from>
                    <xdr:col>1</xdr:col>
                    <xdr:colOff>1416050</xdr:colOff>
                    <xdr:row>1</xdr:row>
                    <xdr:rowOff>31750</xdr:rowOff>
                  </from>
                  <to>
                    <xdr:col>3</xdr:col>
                    <xdr:colOff>69850</xdr:colOff>
                    <xdr:row>2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8099"/>
  <sheetViews>
    <sheetView topLeftCell="A8023" zoomScale="70" zoomScaleNormal="70" workbookViewId="0">
      <selection activeCell="I8049" sqref="I8049"/>
    </sheetView>
  </sheetViews>
  <sheetFormatPr baseColWidth="10" defaultRowHeight="14.5" x14ac:dyDescent="0.35"/>
  <cols>
    <col min="2" max="2" width="11.36328125" customWidth="1"/>
    <col min="3" max="3" width="51.6328125" customWidth="1"/>
    <col min="6" max="6" width="33.6328125" customWidth="1"/>
    <col min="7" max="7" width="7.54296875" customWidth="1"/>
    <col min="8" max="8" width="3.36328125" customWidth="1"/>
    <col min="11" max="11" width="2.36328125" customWidth="1"/>
    <col min="14" max="14" width="3.08984375" customWidth="1"/>
  </cols>
  <sheetData>
    <row r="1" spans="1:9" ht="15" customHeight="1" x14ac:dyDescent="0.35">
      <c r="A1" s="125">
        <v>1</v>
      </c>
      <c r="B1" s="126" t="str">
        <f>"Lista  "  &amp;A1&amp; "  "&amp; LOOKUP(A1,'entrada datos Edificación'!$E$3:$E$226,'entrada datos Edificación'!$I$3:$I$226)</f>
        <v>Lista  1  hormigón (cemento)</v>
      </c>
      <c r="C1" s="49" t="s">
        <v>252</v>
      </c>
      <c r="D1" s="27">
        <v>0</v>
      </c>
      <c r="E1" s="27">
        <v>0</v>
      </c>
    </row>
    <row r="2" spans="1:9" ht="15" customHeight="1" x14ac:dyDescent="0.35">
      <c r="A2" s="125"/>
      <c r="B2" s="126"/>
      <c r="C2" s="50" t="s">
        <v>189</v>
      </c>
      <c r="D2" s="28">
        <v>0.05</v>
      </c>
      <c r="E2" s="27">
        <v>0</v>
      </c>
    </row>
    <row r="3" spans="1:9" x14ac:dyDescent="0.35">
      <c r="A3" s="125"/>
      <c r="B3" s="126"/>
      <c r="C3" s="50" t="s">
        <v>190</v>
      </c>
      <c r="D3" s="28">
        <v>0.1</v>
      </c>
      <c r="E3" s="27">
        <v>0</v>
      </c>
    </row>
    <row r="4" spans="1:9" x14ac:dyDescent="0.35">
      <c r="A4" s="125"/>
      <c r="B4" s="126"/>
      <c r="C4" s="50" t="s">
        <v>191</v>
      </c>
      <c r="D4" s="28">
        <v>0.15</v>
      </c>
      <c r="E4" s="27">
        <v>0</v>
      </c>
      <c r="I4" s="72" t="s">
        <v>271</v>
      </c>
    </row>
    <row r="5" spans="1:9" x14ac:dyDescent="0.35">
      <c r="A5" s="125"/>
      <c r="B5" s="126"/>
      <c r="C5" s="50" t="s">
        <v>192</v>
      </c>
      <c r="D5" s="28">
        <v>0.2</v>
      </c>
      <c r="E5" s="27">
        <v>0</v>
      </c>
      <c r="I5" s="72" t="s">
        <v>268</v>
      </c>
    </row>
    <row r="6" spans="1:9" x14ac:dyDescent="0.35">
      <c r="A6" s="125"/>
      <c r="B6" s="126"/>
      <c r="C6" s="50" t="s">
        <v>193</v>
      </c>
      <c r="D6" s="28">
        <v>0.25</v>
      </c>
      <c r="E6" s="27">
        <v>0</v>
      </c>
      <c r="I6" s="72" t="s">
        <v>267</v>
      </c>
    </row>
    <row r="7" spans="1:9" x14ac:dyDescent="0.35">
      <c r="A7" s="125"/>
      <c r="B7" s="126"/>
      <c r="C7" s="50" t="s">
        <v>194</v>
      </c>
      <c r="D7" s="28">
        <v>0.3</v>
      </c>
      <c r="E7" s="27">
        <v>0</v>
      </c>
      <c r="I7" s="72" t="s">
        <v>270</v>
      </c>
    </row>
    <row r="8" spans="1:9" x14ac:dyDescent="0.35">
      <c r="A8" s="125"/>
      <c r="B8" s="126"/>
      <c r="C8" s="50" t="s">
        <v>195</v>
      </c>
      <c r="D8" s="28">
        <v>0.35</v>
      </c>
      <c r="E8" s="27">
        <v>0</v>
      </c>
    </row>
    <row r="9" spans="1:9" x14ac:dyDescent="0.35">
      <c r="A9" s="125"/>
      <c r="B9" s="126"/>
      <c r="C9" s="50" t="s">
        <v>196</v>
      </c>
      <c r="D9" s="28">
        <v>0.4</v>
      </c>
      <c r="E9" s="27">
        <v>0</v>
      </c>
    </row>
    <row r="10" spans="1:9" x14ac:dyDescent="0.35">
      <c r="A10" s="125"/>
      <c r="B10" s="126"/>
      <c r="C10" s="50" t="s">
        <v>197</v>
      </c>
      <c r="D10" s="28">
        <v>0.45</v>
      </c>
      <c r="E10" s="27">
        <v>0</v>
      </c>
    </row>
    <row r="11" spans="1:9" x14ac:dyDescent="0.35">
      <c r="A11" s="125"/>
      <c r="B11" s="126"/>
      <c r="C11" s="50" t="s">
        <v>198</v>
      </c>
      <c r="D11" s="28">
        <v>0.5</v>
      </c>
      <c r="E11" s="27">
        <v>0</v>
      </c>
    </row>
    <row r="12" spans="1:9" x14ac:dyDescent="0.35">
      <c r="A12" s="125"/>
      <c r="B12" s="126"/>
      <c r="C12" s="50" t="s">
        <v>199</v>
      </c>
      <c r="D12" s="28">
        <v>0.55000000000000004</v>
      </c>
      <c r="E12" s="27">
        <v>0</v>
      </c>
    </row>
    <row r="13" spans="1:9" x14ac:dyDescent="0.35">
      <c r="A13" s="125"/>
      <c r="B13" s="126"/>
      <c r="C13" s="50" t="s">
        <v>200</v>
      </c>
      <c r="D13" s="28">
        <v>0.6</v>
      </c>
      <c r="E13" s="27">
        <v>0</v>
      </c>
    </row>
    <row r="14" spans="1:9" x14ac:dyDescent="0.35">
      <c r="A14" s="125"/>
      <c r="B14" s="126"/>
      <c r="C14" s="50" t="s">
        <v>201</v>
      </c>
      <c r="D14" s="28">
        <v>0.65</v>
      </c>
      <c r="E14" s="27">
        <v>0</v>
      </c>
    </row>
    <row r="15" spans="1:9" x14ac:dyDescent="0.35">
      <c r="A15" s="125"/>
      <c r="B15" s="126"/>
      <c r="C15" s="50" t="s">
        <v>202</v>
      </c>
      <c r="D15" s="28">
        <v>0.7</v>
      </c>
      <c r="E15" s="27">
        <v>0</v>
      </c>
    </row>
    <row r="16" spans="1:9" x14ac:dyDescent="0.35">
      <c r="A16" s="125"/>
      <c r="B16" s="126"/>
      <c r="C16" s="50" t="s">
        <v>203</v>
      </c>
      <c r="D16" s="28">
        <v>0.75</v>
      </c>
      <c r="E16" s="27">
        <v>0</v>
      </c>
    </row>
    <row r="17" spans="1:5" x14ac:dyDescent="0.35">
      <c r="A17" s="125"/>
      <c r="B17" s="126"/>
      <c r="C17" s="50" t="s">
        <v>204</v>
      </c>
      <c r="D17" s="28">
        <v>0.8</v>
      </c>
      <c r="E17" s="27">
        <v>0</v>
      </c>
    </row>
    <row r="18" spans="1:5" x14ac:dyDescent="0.35">
      <c r="A18" s="125"/>
      <c r="B18" s="126"/>
      <c r="C18" s="50" t="s">
        <v>205</v>
      </c>
      <c r="D18" s="28">
        <v>0.85</v>
      </c>
      <c r="E18" s="27">
        <v>0</v>
      </c>
    </row>
    <row r="19" spans="1:5" x14ac:dyDescent="0.35">
      <c r="A19" s="125"/>
      <c r="B19" s="126"/>
      <c r="C19" s="50" t="s">
        <v>206</v>
      </c>
      <c r="D19" s="28">
        <v>0.9</v>
      </c>
      <c r="E19" s="27">
        <v>0</v>
      </c>
    </row>
    <row r="20" spans="1:5" x14ac:dyDescent="0.35">
      <c r="A20" s="125"/>
      <c r="B20" s="126"/>
      <c r="C20" s="50" t="s">
        <v>207</v>
      </c>
      <c r="D20" s="28">
        <v>0.95</v>
      </c>
      <c r="E20" s="27">
        <v>0</v>
      </c>
    </row>
    <row r="21" spans="1:5" x14ac:dyDescent="0.35">
      <c r="A21" s="125"/>
      <c r="B21" s="126"/>
      <c r="C21" s="50" t="s">
        <v>208</v>
      </c>
      <c r="D21" s="28">
        <v>1</v>
      </c>
      <c r="E21" s="27">
        <v>0</v>
      </c>
    </row>
    <row r="22" spans="1:5" x14ac:dyDescent="0.35">
      <c r="A22" s="125"/>
      <c r="B22" s="126"/>
      <c r="C22" s="49" t="s">
        <v>134</v>
      </c>
      <c r="D22" s="26" t="s">
        <v>136</v>
      </c>
      <c r="E22" s="26" t="s">
        <v>136</v>
      </c>
    </row>
    <row r="23" spans="1:5" x14ac:dyDescent="0.35">
      <c r="A23" s="125"/>
      <c r="B23" s="126"/>
    </row>
    <row r="24" spans="1:5" x14ac:dyDescent="0.35">
      <c r="A24" s="125"/>
      <c r="B24" s="126"/>
    </row>
    <row r="25" spans="1:5" ht="15" customHeight="1" x14ac:dyDescent="0.35">
      <c r="A25" s="125">
        <f>A1+1</f>
        <v>2</v>
      </c>
      <c r="B25" s="126" t="str">
        <f>"Lista  "  &amp;A25&amp; "  "&amp; LOOKUP(A25,'entrada datos Edificación'!$E$3:$E$226,'entrada datos Edificación'!$I$3:$I$226)</f>
        <v>Lista  2  hormigón (áridos grueso)</v>
      </c>
      <c r="C25" s="49" t="s">
        <v>252</v>
      </c>
      <c r="D25" s="27">
        <v>0</v>
      </c>
      <c r="E25" s="27">
        <v>0</v>
      </c>
    </row>
    <row r="26" spans="1:5" ht="15" customHeight="1" x14ac:dyDescent="0.35">
      <c r="A26" s="125"/>
      <c r="B26" s="126"/>
      <c r="C26" s="50" t="s">
        <v>189</v>
      </c>
      <c r="D26" s="28">
        <v>0.05</v>
      </c>
      <c r="E26" s="27">
        <v>0</v>
      </c>
    </row>
    <row r="27" spans="1:5" x14ac:dyDescent="0.35">
      <c r="A27" s="125"/>
      <c r="B27" s="126"/>
      <c r="C27" s="50" t="s">
        <v>190</v>
      </c>
      <c r="D27" s="28">
        <v>0.1</v>
      </c>
      <c r="E27" s="27">
        <v>0</v>
      </c>
    </row>
    <row r="28" spans="1:5" x14ac:dyDescent="0.35">
      <c r="A28" s="125"/>
      <c r="B28" s="126"/>
      <c r="C28" s="50" t="s">
        <v>191</v>
      </c>
      <c r="D28" s="28">
        <v>0.15</v>
      </c>
      <c r="E28" s="27">
        <v>0</v>
      </c>
    </row>
    <row r="29" spans="1:5" x14ac:dyDescent="0.35">
      <c r="A29" s="125"/>
      <c r="B29" s="126"/>
      <c r="C29" s="50" t="s">
        <v>192</v>
      </c>
      <c r="D29" s="28">
        <v>0.2</v>
      </c>
      <c r="E29" s="27">
        <v>0</v>
      </c>
    </row>
    <row r="30" spans="1:5" x14ac:dyDescent="0.35">
      <c r="A30" s="125"/>
      <c r="B30" s="126"/>
      <c r="C30" s="50" t="s">
        <v>193</v>
      </c>
      <c r="D30" s="28">
        <v>0.25</v>
      </c>
      <c r="E30" s="27">
        <v>0</v>
      </c>
    </row>
    <row r="31" spans="1:5" x14ac:dyDescent="0.35">
      <c r="A31" s="125"/>
      <c r="B31" s="126"/>
      <c r="C31" s="50" t="s">
        <v>194</v>
      </c>
      <c r="D31" s="28">
        <v>0.3</v>
      </c>
      <c r="E31" s="27">
        <v>0</v>
      </c>
    </row>
    <row r="32" spans="1:5" x14ac:dyDescent="0.35">
      <c r="A32" s="125"/>
      <c r="B32" s="126"/>
      <c r="C32" s="50" t="s">
        <v>195</v>
      </c>
      <c r="D32" s="28">
        <v>0.35</v>
      </c>
      <c r="E32" s="27">
        <v>0</v>
      </c>
    </row>
    <row r="33" spans="1:5" x14ac:dyDescent="0.35">
      <c r="A33" s="125"/>
      <c r="B33" s="126"/>
      <c r="C33" s="50" t="s">
        <v>196</v>
      </c>
      <c r="D33" s="28">
        <v>0.4</v>
      </c>
      <c r="E33" s="27">
        <v>0</v>
      </c>
    </row>
    <row r="34" spans="1:5" x14ac:dyDescent="0.35">
      <c r="A34" s="125"/>
      <c r="B34" s="126"/>
      <c r="C34" s="50" t="s">
        <v>197</v>
      </c>
      <c r="D34" s="28">
        <v>0.45</v>
      </c>
      <c r="E34" s="27">
        <v>0</v>
      </c>
    </row>
    <row r="35" spans="1:5" x14ac:dyDescent="0.35">
      <c r="A35" s="125"/>
      <c r="B35" s="126"/>
      <c r="C35" s="50" t="s">
        <v>198</v>
      </c>
      <c r="D35" s="28">
        <v>0.5</v>
      </c>
      <c r="E35" s="27">
        <v>0</v>
      </c>
    </row>
    <row r="36" spans="1:5" x14ac:dyDescent="0.35">
      <c r="A36" s="125"/>
      <c r="B36" s="126"/>
      <c r="C36" s="50" t="s">
        <v>199</v>
      </c>
      <c r="D36" s="28">
        <v>0.55000000000000004</v>
      </c>
      <c r="E36" s="27">
        <v>0</v>
      </c>
    </row>
    <row r="37" spans="1:5" x14ac:dyDescent="0.35">
      <c r="A37" s="125"/>
      <c r="B37" s="126"/>
      <c r="C37" s="50" t="s">
        <v>200</v>
      </c>
      <c r="D37" s="28">
        <v>0.6</v>
      </c>
      <c r="E37" s="27">
        <v>0</v>
      </c>
    </row>
    <row r="38" spans="1:5" x14ac:dyDescent="0.35">
      <c r="A38" s="125"/>
      <c r="B38" s="126"/>
      <c r="C38" s="50" t="s">
        <v>201</v>
      </c>
      <c r="D38" s="28">
        <v>0.65</v>
      </c>
      <c r="E38" s="27">
        <v>0</v>
      </c>
    </row>
    <row r="39" spans="1:5" x14ac:dyDescent="0.35">
      <c r="A39" s="125"/>
      <c r="B39" s="126"/>
      <c r="C39" s="50" t="s">
        <v>202</v>
      </c>
      <c r="D39" s="28">
        <v>0.7</v>
      </c>
      <c r="E39" s="27">
        <v>0</v>
      </c>
    </row>
    <row r="40" spans="1:5" x14ac:dyDescent="0.35">
      <c r="A40" s="125"/>
      <c r="B40" s="126"/>
      <c r="C40" s="50" t="s">
        <v>203</v>
      </c>
      <c r="D40" s="28">
        <v>0.75</v>
      </c>
      <c r="E40" s="27">
        <v>0</v>
      </c>
    </row>
    <row r="41" spans="1:5" x14ac:dyDescent="0.35">
      <c r="A41" s="125"/>
      <c r="B41" s="126"/>
      <c r="C41" s="50" t="s">
        <v>204</v>
      </c>
      <c r="D41" s="28">
        <v>0.8</v>
      </c>
      <c r="E41" s="27">
        <v>0</v>
      </c>
    </row>
    <row r="42" spans="1:5" x14ac:dyDescent="0.35">
      <c r="A42" s="125"/>
      <c r="B42" s="126"/>
      <c r="C42" s="50" t="s">
        <v>205</v>
      </c>
      <c r="D42" s="28">
        <v>0.85</v>
      </c>
      <c r="E42" s="27">
        <v>0</v>
      </c>
    </row>
    <row r="43" spans="1:5" x14ac:dyDescent="0.35">
      <c r="A43" s="125"/>
      <c r="B43" s="126"/>
      <c r="C43" s="50" t="s">
        <v>206</v>
      </c>
      <c r="D43" s="28">
        <v>0.9</v>
      </c>
      <c r="E43" s="27">
        <v>0</v>
      </c>
    </row>
    <row r="44" spans="1:5" x14ac:dyDescent="0.35">
      <c r="A44" s="125"/>
      <c r="B44" s="126"/>
      <c r="C44" s="50" t="s">
        <v>207</v>
      </c>
      <c r="D44" s="28">
        <v>0.95</v>
      </c>
      <c r="E44" s="27">
        <v>0</v>
      </c>
    </row>
    <row r="45" spans="1:5" x14ac:dyDescent="0.35">
      <c r="A45" s="125"/>
      <c r="B45" s="126"/>
      <c r="C45" s="50" t="s">
        <v>208</v>
      </c>
      <c r="D45" s="28">
        <v>1</v>
      </c>
      <c r="E45" s="27">
        <v>0</v>
      </c>
    </row>
    <row r="46" spans="1:5" x14ac:dyDescent="0.35">
      <c r="A46" s="125"/>
      <c r="B46" s="126"/>
      <c r="C46" s="49" t="s">
        <v>134</v>
      </c>
      <c r="D46" s="26" t="s">
        <v>136</v>
      </c>
      <c r="E46" s="26" t="s">
        <v>136</v>
      </c>
    </row>
    <row r="47" spans="1:5" x14ac:dyDescent="0.35">
      <c r="A47" s="125"/>
      <c r="B47" s="126"/>
    </row>
    <row r="48" spans="1:5" x14ac:dyDescent="0.35">
      <c r="A48" s="125"/>
      <c r="B48" s="126"/>
    </row>
    <row r="49" spans="1:5" x14ac:dyDescent="0.35">
      <c r="A49" s="125"/>
      <c r="B49" s="126"/>
    </row>
    <row r="50" spans="1:5" ht="15" customHeight="1" x14ac:dyDescent="0.35">
      <c r="A50" s="125">
        <f>A25+1</f>
        <v>3</v>
      </c>
      <c r="B50" s="126" t="str">
        <f>"Lista  "  &amp;A50&amp; "  "&amp; LOOKUP(A50,'entrada datos Edificación'!$E$3:$E$239,'entrada datos Edificación'!$I$3:$I$239)</f>
        <v>Lista  3  hormigón (áridos finos)</v>
      </c>
      <c r="C50" s="49" t="s">
        <v>252</v>
      </c>
      <c r="D50" s="27">
        <v>0</v>
      </c>
      <c r="E50" s="27">
        <v>0</v>
      </c>
    </row>
    <row r="51" spans="1:5" ht="15" customHeight="1" x14ac:dyDescent="0.35">
      <c r="A51" s="125"/>
      <c r="B51" s="126"/>
      <c r="C51" s="50" t="s">
        <v>189</v>
      </c>
      <c r="D51" s="28">
        <v>0.05</v>
      </c>
      <c r="E51" s="27">
        <v>0</v>
      </c>
    </row>
    <row r="52" spans="1:5" x14ac:dyDescent="0.35">
      <c r="A52" s="125"/>
      <c r="B52" s="126"/>
      <c r="C52" s="50" t="s">
        <v>190</v>
      </c>
      <c r="D52" s="28">
        <v>0.1</v>
      </c>
      <c r="E52" s="27">
        <v>0</v>
      </c>
    </row>
    <row r="53" spans="1:5" x14ac:dyDescent="0.35">
      <c r="A53" s="125"/>
      <c r="B53" s="126"/>
      <c r="C53" s="50" t="s">
        <v>191</v>
      </c>
      <c r="D53" s="28">
        <v>0.15</v>
      </c>
      <c r="E53" s="27">
        <v>0</v>
      </c>
    </row>
    <row r="54" spans="1:5" x14ac:dyDescent="0.35">
      <c r="A54" s="125"/>
      <c r="B54" s="126"/>
      <c r="C54" s="50" t="s">
        <v>192</v>
      </c>
      <c r="D54" s="28">
        <v>0.2</v>
      </c>
      <c r="E54" s="27">
        <v>0</v>
      </c>
    </row>
    <row r="55" spans="1:5" x14ac:dyDescent="0.35">
      <c r="A55" s="125"/>
      <c r="B55" s="126"/>
      <c r="C55" s="50" t="s">
        <v>193</v>
      </c>
      <c r="D55" s="28">
        <v>0.25</v>
      </c>
      <c r="E55" s="27">
        <v>0</v>
      </c>
    </row>
    <row r="56" spans="1:5" x14ac:dyDescent="0.35">
      <c r="A56" s="125"/>
      <c r="B56" s="126"/>
      <c r="C56" s="50" t="s">
        <v>194</v>
      </c>
      <c r="D56" s="28">
        <v>0.3</v>
      </c>
      <c r="E56" s="27">
        <v>0</v>
      </c>
    </row>
    <row r="57" spans="1:5" x14ac:dyDescent="0.35">
      <c r="A57" s="125"/>
      <c r="B57" s="126"/>
      <c r="C57" s="50" t="s">
        <v>195</v>
      </c>
      <c r="D57" s="28">
        <v>0.35</v>
      </c>
      <c r="E57" s="27">
        <v>0</v>
      </c>
    </row>
    <row r="58" spans="1:5" x14ac:dyDescent="0.35">
      <c r="A58" s="125"/>
      <c r="B58" s="126"/>
      <c r="C58" s="50" t="s">
        <v>196</v>
      </c>
      <c r="D58" s="28">
        <v>0.4</v>
      </c>
      <c r="E58" s="27">
        <v>0</v>
      </c>
    </row>
    <row r="59" spans="1:5" x14ac:dyDescent="0.35">
      <c r="A59" s="125"/>
      <c r="B59" s="126"/>
      <c r="C59" s="50" t="s">
        <v>197</v>
      </c>
      <c r="D59" s="28">
        <v>0.45</v>
      </c>
      <c r="E59" s="27">
        <v>0</v>
      </c>
    </row>
    <row r="60" spans="1:5" x14ac:dyDescent="0.35">
      <c r="A60" s="125"/>
      <c r="B60" s="126"/>
      <c r="C60" s="50" t="s">
        <v>198</v>
      </c>
      <c r="D60" s="28">
        <v>0.5</v>
      </c>
      <c r="E60" s="27">
        <v>0</v>
      </c>
    </row>
    <row r="61" spans="1:5" x14ac:dyDescent="0.35">
      <c r="A61" s="125"/>
      <c r="B61" s="126"/>
      <c r="C61" s="50" t="s">
        <v>199</v>
      </c>
      <c r="D61" s="28">
        <v>0.55000000000000004</v>
      </c>
      <c r="E61" s="27">
        <v>0</v>
      </c>
    </row>
    <row r="62" spans="1:5" x14ac:dyDescent="0.35">
      <c r="A62" s="125"/>
      <c r="B62" s="126"/>
      <c r="C62" s="50" t="s">
        <v>200</v>
      </c>
      <c r="D62" s="28">
        <v>0.6</v>
      </c>
      <c r="E62" s="27">
        <v>0</v>
      </c>
    </row>
    <row r="63" spans="1:5" x14ac:dyDescent="0.35">
      <c r="A63" s="125"/>
      <c r="B63" s="126"/>
      <c r="C63" s="50" t="s">
        <v>201</v>
      </c>
      <c r="D63" s="28">
        <v>0.65</v>
      </c>
      <c r="E63" s="27">
        <v>0</v>
      </c>
    </row>
    <row r="64" spans="1:5" x14ac:dyDescent="0.35">
      <c r="A64" s="125"/>
      <c r="B64" s="126"/>
      <c r="C64" s="50" t="s">
        <v>202</v>
      </c>
      <c r="D64" s="28">
        <v>0.7</v>
      </c>
      <c r="E64" s="27">
        <v>0</v>
      </c>
    </row>
    <row r="65" spans="1:5" x14ac:dyDescent="0.35">
      <c r="A65" s="125"/>
      <c r="B65" s="126"/>
      <c r="C65" s="50" t="s">
        <v>203</v>
      </c>
      <c r="D65" s="28">
        <v>0.75</v>
      </c>
      <c r="E65" s="27">
        <v>0</v>
      </c>
    </row>
    <row r="66" spans="1:5" x14ac:dyDescent="0.35">
      <c r="A66" s="125"/>
      <c r="B66" s="126"/>
      <c r="C66" s="50" t="s">
        <v>204</v>
      </c>
      <c r="D66" s="28">
        <v>0.8</v>
      </c>
      <c r="E66" s="27">
        <v>0</v>
      </c>
    </row>
    <row r="67" spans="1:5" x14ac:dyDescent="0.35">
      <c r="A67" s="125"/>
      <c r="B67" s="126"/>
      <c r="C67" s="50" t="s">
        <v>205</v>
      </c>
      <c r="D67" s="28">
        <v>0.85</v>
      </c>
      <c r="E67" s="27">
        <v>0</v>
      </c>
    </row>
    <row r="68" spans="1:5" x14ac:dyDescent="0.35">
      <c r="A68" s="125"/>
      <c r="B68" s="126"/>
      <c r="C68" s="50" t="s">
        <v>206</v>
      </c>
      <c r="D68" s="28">
        <v>0.9</v>
      </c>
      <c r="E68" s="27">
        <v>0</v>
      </c>
    </row>
    <row r="69" spans="1:5" x14ac:dyDescent="0.35">
      <c r="A69" s="125"/>
      <c r="B69" s="126"/>
      <c r="C69" s="50" t="s">
        <v>207</v>
      </c>
      <c r="D69" s="28">
        <v>0.95</v>
      </c>
      <c r="E69" s="27">
        <v>0</v>
      </c>
    </row>
    <row r="70" spans="1:5" x14ac:dyDescent="0.35">
      <c r="A70" s="125"/>
      <c r="B70" s="126"/>
      <c r="C70" s="50" t="s">
        <v>208</v>
      </c>
      <c r="D70" s="28">
        <v>1</v>
      </c>
      <c r="E70" s="27">
        <v>0</v>
      </c>
    </row>
    <row r="71" spans="1:5" x14ac:dyDescent="0.35">
      <c r="A71" s="125"/>
      <c r="B71" s="126"/>
      <c r="C71" s="49" t="s">
        <v>134</v>
      </c>
      <c r="D71" s="26" t="s">
        <v>136</v>
      </c>
      <c r="E71" s="26" t="s">
        <v>136</v>
      </c>
    </row>
    <row r="72" spans="1:5" x14ac:dyDescent="0.35">
      <c r="A72" s="125"/>
      <c r="B72" s="126"/>
    </row>
    <row r="73" spans="1:5" x14ac:dyDescent="0.35">
      <c r="A73" s="125"/>
      <c r="B73" s="126"/>
    </row>
    <row r="74" spans="1:5" x14ac:dyDescent="0.35">
      <c r="A74" s="125"/>
      <c r="B74" s="126"/>
    </row>
    <row r="75" spans="1:5" ht="15" customHeight="1" x14ac:dyDescent="0.35">
      <c r="A75" s="125">
        <f>A50+1</f>
        <v>4</v>
      </c>
      <c r="B75" s="126" t="str">
        <f>"Lista  "  &amp;A75&amp; "  "&amp; LOOKUP(A75,'entrada datos Edificación'!$E$3:$E$239,'entrada datos Edificación'!$I$3:$I$239)</f>
        <v>Lista  4  aditivos lignosulfonatos</v>
      </c>
      <c r="C75" s="49" t="s">
        <v>252</v>
      </c>
      <c r="D75" s="27">
        <v>0</v>
      </c>
      <c r="E75" s="27">
        <v>0</v>
      </c>
    </row>
    <row r="76" spans="1:5" ht="15" customHeight="1" x14ac:dyDescent="0.35">
      <c r="A76" s="125"/>
      <c r="B76" s="126"/>
      <c r="C76" s="50" t="s">
        <v>189</v>
      </c>
      <c r="D76" s="28">
        <v>0.05</v>
      </c>
      <c r="E76" s="27">
        <v>0</v>
      </c>
    </row>
    <row r="77" spans="1:5" x14ac:dyDescent="0.35">
      <c r="A77" s="125"/>
      <c r="B77" s="126"/>
      <c r="C77" s="50" t="s">
        <v>190</v>
      </c>
      <c r="D77" s="28">
        <v>0.1</v>
      </c>
      <c r="E77" s="27">
        <v>0</v>
      </c>
    </row>
    <row r="78" spans="1:5" x14ac:dyDescent="0.35">
      <c r="A78" s="125"/>
      <c r="B78" s="126"/>
      <c r="C78" s="50" t="s">
        <v>191</v>
      </c>
      <c r="D78" s="28">
        <v>0.15</v>
      </c>
      <c r="E78" s="27">
        <v>0</v>
      </c>
    </row>
    <row r="79" spans="1:5" x14ac:dyDescent="0.35">
      <c r="A79" s="125"/>
      <c r="B79" s="126"/>
      <c r="C79" s="50" t="s">
        <v>192</v>
      </c>
      <c r="D79" s="28">
        <v>0.2</v>
      </c>
      <c r="E79" s="27">
        <v>0</v>
      </c>
    </row>
    <row r="80" spans="1:5" x14ac:dyDescent="0.35">
      <c r="A80" s="125"/>
      <c r="B80" s="126"/>
      <c r="C80" s="50" t="s">
        <v>193</v>
      </c>
      <c r="D80" s="28">
        <v>0.25</v>
      </c>
      <c r="E80" s="27">
        <v>0</v>
      </c>
    </row>
    <row r="81" spans="1:5" x14ac:dyDescent="0.35">
      <c r="A81" s="125"/>
      <c r="B81" s="126"/>
      <c r="C81" s="50" t="s">
        <v>194</v>
      </c>
      <c r="D81" s="28">
        <v>0.3</v>
      </c>
      <c r="E81" s="27">
        <v>0</v>
      </c>
    </row>
    <row r="82" spans="1:5" x14ac:dyDescent="0.35">
      <c r="A82" s="125"/>
      <c r="B82" s="126"/>
      <c r="C82" s="50" t="s">
        <v>195</v>
      </c>
      <c r="D82" s="28">
        <v>0.35</v>
      </c>
      <c r="E82" s="27">
        <v>0</v>
      </c>
    </row>
    <row r="83" spans="1:5" x14ac:dyDescent="0.35">
      <c r="A83" s="125"/>
      <c r="B83" s="126"/>
      <c r="C83" s="50" t="s">
        <v>196</v>
      </c>
      <c r="D83" s="28">
        <v>0.4</v>
      </c>
      <c r="E83" s="27">
        <v>0</v>
      </c>
    </row>
    <row r="84" spans="1:5" x14ac:dyDescent="0.35">
      <c r="A84" s="125"/>
      <c r="B84" s="126"/>
      <c r="C84" s="50" t="s">
        <v>197</v>
      </c>
      <c r="D84" s="28">
        <v>0.45</v>
      </c>
      <c r="E84" s="27">
        <v>0</v>
      </c>
    </row>
    <row r="85" spans="1:5" x14ac:dyDescent="0.35">
      <c r="A85" s="125"/>
      <c r="B85" s="126"/>
      <c r="C85" s="50" t="s">
        <v>198</v>
      </c>
      <c r="D85" s="28">
        <v>0.5</v>
      </c>
      <c r="E85" s="27">
        <v>0</v>
      </c>
    </row>
    <row r="86" spans="1:5" x14ac:dyDescent="0.35">
      <c r="A86" s="125"/>
      <c r="B86" s="126"/>
      <c r="C86" s="50" t="s">
        <v>199</v>
      </c>
      <c r="D86" s="28">
        <v>0.55000000000000004</v>
      </c>
      <c r="E86" s="27">
        <v>0</v>
      </c>
    </row>
    <row r="87" spans="1:5" x14ac:dyDescent="0.35">
      <c r="A87" s="125"/>
      <c r="B87" s="126"/>
      <c r="C87" s="50" t="s">
        <v>200</v>
      </c>
      <c r="D87" s="28">
        <v>0.6</v>
      </c>
      <c r="E87" s="27">
        <v>0</v>
      </c>
    </row>
    <row r="88" spans="1:5" x14ac:dyDescent="0.35">
      <c r="A88" s="125"/>
      <c r="B88" s="126"/>
      <c r="C88" s="50" t="s">
        <v>201</v>
      </c>
      <c r="D88" s="28">
        <v>0.65</v>
      </c>
      <c r="E88" s="27">
        <v>0</v>
      </c>
    </row>
    <row r="89" spans="1:5" x14ac:dyDescent="0.35">
      <c r="A89" s="125"/>
      <c r="B89" s="126"/>
      <c r="C89" s="50" t="s">
        <v>202</v>
      </c>
      <c r="D89" s="28">
        <v>0.7</v>
      </c>
      <c r="E89" s="27">
        <v>0</v>
      </c>
    </row>
    <row r="90" spans="1:5" x14ac:dyDescent="0.35">
      <c r="A90" s="125"/>
      <c r="B90" s="126"/>
      <c r="C90" s="50" t="s">
        <v>203</v>
      </c>
      <c r="D90" s="28">
        <v>0.75</v>
      </c>
      <c r="E90" s="27">
        <v>0</v>
      </c>
    </row>
    <row r="91" spans="1:5" x14ac:dyDescent="0.35">
      <c r="A91" s="125"/>
      <c r="B91" s="126"/>
      <c r="C91" s="50" t="s">
        <v>204</v>
      </c>
      <c r="D91" s="28">
        <v>0.8</v>
      </c>
      <c r="E91" s="27">
        <v>0</v>
      </c>
    </row>
    <row r="92" spans="1:5" x14ac:dyDescent="0.35">
      <c r="A92" s="125"/>
      <c r="B92" s="126"/>
      <c r="C92" s="50" t="s">
        <v>205</v>
      </c>
      <c r="D92" s="28">
        <v>0.85</v>
      </c>
      <c r="E92" s="27">
        <v>0</v>
      </c>
    </row>
    <row r="93" spans="1:5" x14ac:dyDescent="0.35">
      <c r="A93" s="125"/>
      <c r="B93" s="126"/>
      <c r="C93" s="50" t="s">
        <v>206</v>
      </c>
      <c r="D93" s="28">
        <v>0.9</v>
      </c>
      <c r="E93" s="27">
        <v>0</v>
      </c>
    </row>
    <row r="94" spans="1:5" x14ac:dyDescent="0.35">
      <c r="A94" s="125"/>
      <c r="B94" s="126"/>
      <c r="C94" s="50" t="s">
        <v>207</v>
      </c>
      <c r="D94" s="28">
        <v>0.95</v>
      </c>
      <c r="E94" s="27">
        <v>0</v>
      </c>
    </row>
    <row r="95" spans="1:5" x14ac:dyDescent="0.35">
      <c r="A95" s="125"/>
      <c r="B95" s="126"/>
      <c r="C95" s="50" t="s">
        <v>208</v>
      </c>
      <c r="D95" s="28">
        <v>1</v>
      </c>
      <c r="E95" s="27">
        <v>0</v>
      </c>
    </row>
    <row r="96" spans="1:5" x14ac:dyDescent="0.35">
      <c r="A96" s="125"/>
      <c r="B96" s="126"/>
      <c r="C96" s="49" t="s">
        <v>134</v>
      </c>
      <c r="D96" s="26" t="s">
        <v>136</v>
      </c>
      <c r="E96" s="26" t="s">
        <v>136</v>
      </c>
    </row>
    <row r="97" spans="1:5" x14ac:dyDescent="0.35">
      <c r="A97" s="125"/>
      <c r="B97" s="126"/>
      <c r="C97" s="60"/>
    </row>
    <row r="98" spans="1:5" x14ac:dyDescent="0.35">
      <c r="A98" s="125"/>
      <c r="B98" s="126"/>
      <c r="C98" s="60"/>
    </row>
    <row r="99" spans="1:5" x14ac:dyDescent="0.35">
      <c r="A99" s="125"/>
      <c r="B99" s="126"/>
    </row>
    <row r="100" spans="1:5" ht="15" customHeight="1" x14ac:dyDescent="0.35">
      <c r="A100" s="125">
        <f>A75+1</f>
        <v>5</v>
      </c>
      <c r="B100" s="126" t="str">
        <f>"Lista  "  &amp;A100&amp; "  "&amp; LOOKUP(A100,'entrada datos Edificación'!$E$3:$E$239,'entrada datos Edificación'!$I$3:$I$239)</f>
        <v>Lista  5  aditivos lignocelulósicos</v>
      </c>
      <c r="C100" s="49" t="s">
        <v>252</v>
      </c>
      <c r="D100" s="27">
        <v>0</v>
      </c>
      <c r="E100" s="27">
        <v>0</v>
      </c>
    </row>
    <row r="101" spans="1:5" ht="15" customHeight="1" x14ac:dyDescent="0.35">
      <c r="A101" s="125"/>
      <c r="B101" s="126"/>
      <c r="C101" s="50" t="s">
        <v>189</v>
      </c>
      <c r="D101" s="28">
        <v>0.05</v>
      </c>
      <c r="E101" s="27">
        <v>0</v>
      </c>
    </row>
    <row r="102" spans="1:5" x14ac:dyDescent="0.35">
      <c r="A102" s="125"/>
      <c r="B102" s="126"/>
      <c r="C102" s="50" t="s">
        <v>190</v>
      </c>
      <c r="D102" s="28">
        <v>0.1</v>
      </c>
      <c r="E102" s="27">
        <v>0</v>
      </c>
    </row>
    <row r="103" spans="1:5" x14ac:dyDescent="0.35">
      <c r="A103" s="125"/>
      <c r="B103" s="126"/>
      <c r="C103" s="50" t="s">
        <v>191</v>
      </c>
      <c r="D103" s="28">
        <v>0.15</v>
      </c>
      <c r="E103" s="27">
        <v>0</v>
      </c>
    </row>
    <row r="104" spans="1:5" x14ac:dyDescent="0.35">
      <c r="A104" s="125"/>
      <c r="B104" s="126"/>
      <c r="C104" s="50" t="s">
        <v>192</v>
      </c>
      <c r="D104" s="28">
        <v>0.2</v>
      </c>
      <c r="E104" s="27">
        <v>0</v>
      </c>
    </row>
    <row r="105" spans="1:5" x14ac:dyDescent="0.35">
      <c r="A105" s="125"/>
      <c r="B105" s="126"/>
      <c r="C105" s="50" t="s">
        <v>193</v>
      </c>
      <c r="D105" s="28">
        <v>0.25</v>
      </c>
      <c r="E105" s="27">
        <v>0</v>
      </c>
    </row>
    <row r="106" spans="1:5" x14ac:dyDescent="0.35">
      <c r="A106" s="125"/>
      <c r="B106" s="126"/>
      <c r="C106" s="50" t="s">
        <v>194</v>
      </c>
      <c r="D106" s="28">
        <v>0.3</v>
      </c>
      <c r="E106" s="27">
        <v>0</v>
      </c>
    </row>
    <row r="107" spans="1:5" x14ac:dyDescent="0.35">
      <c r="A107" s="125"/>
      <c r="B107" s="126"/>
      <c r="C107" s="50" t="s">
        <v>195</v>
      </c>
      <c r="D107" s="28">
        <v>0.35</v>
      </c>
      <c r="E107" s="27">
        <v>0</v>
      </c>
    </row>
    <row r="108" spans="1:5" x14ac:dyDescent="0.35">
      <c r="A108" s="125"/>
      <c r="B108" s="126"/>
      <c r="C108" s="50" t="s">
        <v>196</v>
      </c>
      <c r="D108" s="28">
        <v>0.4</v>
      </c>
      <c r="E108" s="27">
        <v>0</v>
      </c>
    </row>
    <row r="109" spans="1:5" x14ac:dyDescent="0.35">
      <c r="A109" s="125"/>
      <c r="B109" s="126"/>
      <c r="C109" s="50" t="s">
        <v>197</v>
      </c>
      <c r="D109" s="28">
        <v>0.45</v>
      </c>
      <c r="E109" s="27">
        <v>0</v>
      </c>
    </row>
    <row r="110" spans="1:5" x14ac:dyDescent="0.35">
      <c r="A110" s="125"/>
      <c r="B110" s="126"/>
      <c r="C110" s="50" t="s">
        <v>198</v>
      </c>
      <c r="D110" s="28">
        <v>0.5</v>
      </c>
      <c r="E110" s="27">
        <v>0</v>
      </c>
    </row>
    <row r="111" spans="1:5" x14ac:dyDescent="0.35">
      <c r="A111" s="125"/>
      <c r="B111" s="126"/>
      <c r="C111" s="50" t="s">
        <v>199</v>
      </c>
      <c r="D111" s="28">
        <v>0.55000000000000004</v>
      </c>
      <c r="E111" s="27">
        <v>0</v>
      </c>
    </row>
    <row r="112" spans="1:5" x14ac:dyDescent="0.35">
      <c r="A112" s="125"/>
      <c r="B112" s="126"/>
      <c r="C112" s="50" t="s">
        <v>200</v>
      </c>
      <c r="D112" s="28">
        <v>0.6</v>
      </c>
      <c r="E112" s="27">
        <v>0</v>
      </c>
    </row>
    <row r="113" spans="1:5" x14ac:dyDescent="0.35">
      <c r="A113" s="125"/>
      <c r="B113" s="126"/>
      <c r="C113" s="50" t="s">
        <v>201</v>
      </c>
      <c r="D113" s="28">
        <v>0.65</v>
      </c>
      <c r="E113" s="27">
        <v>0</v>
      </c>
    </row>
    <row r="114" spans="1:5" x14ac:dyDescent="0.35">
      <c r="A114" s="125"/>
      <c r="B114" s="126"/>
      <c r="C114" s="50" t="s">
        <v>202</v>
      </c>
      <c r="D114" s="28">
        <v>0.7</v>
      </c>
      <c r="E114" s="27">
        <v>0</v>
      </c>
    </row>
    <row r="115" spans="1:5" x14ac:dyDescent="0.35">
      <c r="A115" s="125"/>
      <c r="B115" s="126"/>
      <c r="C115" s="50" t="s">
        <v>203</v>
      </c>
      <c r="D115" s="28">
        <v>0.75</v>
      </c>
      <c r="E115" s="27">
        <v>0</v>
      </c>
    </row>
    <row r="116" spans="1:5" x14ac:dyDescent="0.35">
      <c r="A116" s="125"/>
      <c r="B116" s="126"/>
      <c r="C116" s="50" t="s">
        <v>204</v>
      </c>
      <c r="D116" s="28">
        <v>0.8</v>
      </c>
      <c r="E116" s="27">
        <v>0</v>
      </c>
    </row>
    <row r="117" spans="1:5" x14ac:dyDescent="0.35">
      <c r="A117" s="125"/>
      <c r="B117" s="126"/>
      <c r="C117" s="50" t="s">
        <v>205</v>
      </c>
      <c r="D117" s="28">
        <v>0.85</v>
      </c>
      <c r="E117" s="27">
        <v>0</v>
      </c>
    </row>
    <row r="118" spans="1:5" x14ac:dyDescent="0.35">
      <c r="A118" s="125"/>
      <c r="B118" s="126"/>
      <c r="C118" s="50" t="s">
        <v>206</v>
      </c>
      <c r="D118" s="28">
        <v>0.9</v>
      </c>
      <c r="E118" s="27">
        <v>0</v>
      </c>
    </row>
    <row r="119" spans="1:5" x14ac:dyDescent="0.35">
      <c r="A119" s="125"/>
      <c r="B119" s="126"/>
      <c r="C119" s="50" t="s">
        <v>207</v>
      </c>
      <c r="D119" s="28">
        <v>0.95</v>
      </c>
      <c r="E119" s="27">
        <v>0</v>
      </c>
    </row>
    <row r="120" spans="1:5" x14ac:dyDescent="0.35">
      <c r="A120" s="125"/>
      <c r="B120" s="126"/>
      <c r="C120" s="50" t="s">
        <v>208</v>
      </c>
      <c r="D120" s="28">
        <v>1</v>
      </c>
      <c r="E120" s="27">
        <v>0</v>
      </c>
    </row>
    <row r="121" spans="1:5" x14ac:dyDescent="0.35">
      <c r="A121" s="125"/>
      <c r="B121" s="126"/>
      <c r="C121" s="49" t="s">
        <v>134</v>
      </c>
      <c r="D121" s="26" t="s">
        <v>136</v>
      </c>
      <c r="E121" s="26" t="s">
        <v>136</v>
      </c>
    </row>
    <row r="122" spans="1:5" x14ac:dyDescent="0.35">
      <c r="A122" s="125"/>
      <c r="B122" s="126"/>
    </row>
    <row r="123" spans="1:5" x14ac:dyDescent="0.35">
      <c r="A123" s="125"/>
      <c r="B123" s="126"/>
    </row>
    <row r="124" spans="1:5" x14ac:dyDescent="0.35">
      <c r="A124" s="125"/>
      <c r="B124" s="126"/>
    </row>
    <row r="125" spans="1:5" ht="15" customHeight="1" x14ac:dyDescent="0.35">
      <c r="A125" s="125">
        <f>A100+1</f>
        <v>6</v>
      </c>
      <c r="B125" s="126" t="str">
        <f>"Lista  "  &amp;A125&amp; "  "&amp; LOOKUP(A125,'entrada datos Edificación'!$E$3:$E$239,'entrada datos Edificación'!$I$3:$I$239)</f>
        <v>Lista  6  otros aditivos</v>
      </c>
      <c r="C125" s="49" t="s">
        <v>252</v>
      </c>
      <c r="D125" s="27">
        <v>0</v>
      </c>
      <c r="E125" s="27">
        <v>0</v>
      </c>
    </row>
    <row r="126" spans="1:5" ht="15" customHeight="1" x14ac:dyDescent="0.35">
      <c r="A126" s="125"/>
      <c r="B126" s="126"/>
      <c r="C126" s="50" t="s">
        <v>189</v>
      </c>
      <c r="D126" s="28">
        <v>0.05</v>
      </c>
      <c r="E126" s="27">
        <v>0</v>
      </c>
    </row>
    <row r="127" spans="1:5" x14ac:dyDescent="0.35">
      <c r="A127" s="125"/>
      <c r="B127" s="126"/>
      <c r="C127" s="50" t="s">
        <v>190</v>
      </c>
      <c r="D127" s="28">
        <v>0.1</v>
      </c>
      <c r="E127" s="27">
        <v>0</v>
      </c>
    </row>
    <row r="128" spans="1:5" x14ac:dyDescent="0.35">
      <c r="A128" s="125"/>
      <c r="B128" s="126"/>
      <c r="C128" s="50" t="s">
        <v>191</v>
      </c>
      <c r="D128" s="28">
        <v>0.15</v>
      </c>
      <c r="E128" s="27">
        <v>0</v>
      </c>
    </row>
    <row r="129" spans="1:5" x14ac:dyDescent="0.35">
      <c r="A129" s="125"/>
      <c r="B129" s="126"/>
      <c r="C129" s="50" t="s">
        <v>192</v>
      </c>
      <c r="D129" s="28">
        <v>0.2</v>
      </c>
      <c r="E129" s="27">
        <v>0</v>
      </c>
    </row>
    <row r="130" spans="1:5" x14ac:dyDescent="0.35">
      <c r="A130" s="125"/>
      <c r="B130" s="126"/>
      <c r="C130" s="50" t="s">
        <v>193</v>
      </c>
      <c r="D130" s="28">
        <v>0.25</v>
      </c>
      <c r="E130" s="27">
        <v>0</v>
      </c>
    </row>
    <row r="131" spans="1:5" x14ac:dyDescent="0.35">
      <c r="A131" s="125"/>
      <c r="B131" s="126"/>
      <c r="C131" s="50" t="s">
        <v>194</v>
      </c>
      <c r="D131" s="28">
        <v>0.3</v>
      </c>
      <c r="E131" s="27">
        <v>0</v>
      </c>
    </row>
    <row r="132" spans="1:5" x14ac:dyDescent="0.35">
      <c r="A132" s="125"/>
      <c r="B132" s="126"/>
      <c r="C132" s="50" t="s">
        <v>195</v>
      </c>
      <c r="D132" s="28">
        <v>0.35</v>
      </c>
      <c r="E132" s="27">
        <v>0</v>
      </c>
    </row>
    <row r="133" spans="1:5" x14ac:dyDescent="0.35">
      <c r="A133" s="125"/>
      <c r="B133" s="126"/>
      <c r="C133" s="50" t="s">
        <v>196</v>
      </c>
      <c r="D133" s="28">
        <v>0.4</v>
      </c>
      <c r="E133" s="27">
        <v>0</v>
      </c>
    </row>
    <row r="134" spans="1:5" x14ac:dyDescent="0.35">
      <c r="A134" s="125"/>
      <c r="B134" s="126"/>
      <c r="C134" s="50" t="s">
        <v>197</v>
      </c>
      <c r="D134" s="28">
        <v>0.45</v>
      </c>
      <c r="E134" s="27">
        <v>0</v>
      </c>
    </row>
    <row r="135" spans="1:5" x14ac:dyDescent="0.35">
      <c r="A135" s="125"/>
      <c r="B135" s="126"/>
      <c r="C135" s="50" t="s">
        <v>198</v>
      </c>
      <c r="D135" s="28">
        <v>0.5</v>
      </c>
      <c r="E135" s="27">
        <v>0</v>
      </c>
    </row>
    <row r="136" spans="1:5" x14ac:dyDescent="0.35">
      <c r="A136" s="125"/>
      <c r="B136" s="126"/>
      <c r="C136" s="50" t="s">
        <v>199</v>
      </c>
      <c r="D136" s="28">
        <v>0.55000000000000004</v>
      </c>
      <c r="E136" s="27">
        <v>0</v>
      </c>
    </row>
    <row r="137" spans="1:5" x14ac:dyDescent="0.35">
      <c r="A137" s="125"/>
      <c r="B137" s="126"/>
      <c r="C137" s="50" t="s">
        <v>200</v>
      </c>
      <c r="D137" s="28">
        <v>0.6</v>
      </c>
      <c r="E137" s="27">
        <v>0</v>
      </c>
    </row>
    <row r="138" spans="1:5" x14ac:dyDescent="0.35">
      <c r="A138" s="125"/>
      <c r="B138" s="126"/>
      <c r="C138" s="50" t="s">
        <v>201</v>
      </c>
      <c r="D138" s="28">
        <v>0.65</v>
      </c>
      <c r="E138" s="27">
        <v>0</v>
      </c>
    </row>
    <row r="139" spans="1:5" x14ac:dyDescent="0.35">
      <c r="A139" s="125"/>
      <c r="B139" s="126"/>
      <c r="C139" s="50" t="s">
        <v>202</v>
      </c>
      <c r="D139" s="28">
        <v>0.7</v>
      </c>
      <c r="E139" s="27">
        <v>0</v>
      </c>
    </row>
    <row r="140" spans="1:5" x14ac:dyDescent="0.35">
      <c r="A140" s="125"/>
      <c r="B140" s="126"/>
      <c r="C140" s="50" t="s">
        <v>203</v>
      </c>
      <c r="D140" s="28">
        <v>0.75</v>
      </c>
      <c r="E140" s="27">
        <v>0</v>
      </c>
    </row>
    <row r="141" spans="1:5" x14ac:dyDescent="0.35">
      <c r="A141" s="125"/>
      <c r="B141" s="126"/>
      <c r="C141" s="50" t="s">
        <v>204</v>
      </c>
      <c r="D141" s="28">
        <v>0.8</v>
      </c>
      <c r="E141" s="27">
        <v>0</v>
      </c>
    </row>
    <row r="142" spans="1:5" x14ac:dyDescent="0.35">
      <c r="A142" s="125"/>
      <c r="B142" s="126"/>
      <c r="C142" s="50" t="s">
        <v>205</v>
      </c>
      <c r="D142" s="28">
        <v>0.85</v>
      </c>
      <c r="E142" s="27">
        <v>0</v>
      </c>
    </row>
    <row r="143" spans="1:5" x14ac:dyDescent="0.35">
      <c r="A143" s="125"/>
      <c r="B143" s="126"/>
      <c r="C143" s="50" t="s">
        <v>206</v>
      </c>
      <c r="D143" s="28">
        <v>0.9</v>
      </c>
      <c r="E143" s="27">
        <v>0</v>
      </c>
    </row>
    <row r="144" spans="1:5" x14ac:dyDescent="0.35">
      <c r="A144" s="125"/>
      <c r="B144" s="126"/>
      <c r="C144" s="50" t="s">
        <v>207</v>
      </c>
      <c r="D144" s="28">
        <v>0.95</v>
      </c>
      <c r="E144" s="27">
        <v>0</v>
      </c>
    </row>
    <row r="145" spans="1:5" x14ac:dyDescent="0.35">
      <c r="A145" s="125"/>
      <c r="B145" s="126"/>
      <c r="C145" s="50" t="s">
        <v>208</v>
      </c>
      <c r="D145" s="28">
        <v>1</v>
      </c>
      <c r="E145" s="27">
        <v>0</v>
      </c>
    </row>
    <row r="146" spans="1:5" x14ac:dyDescent="0.35">
      <c r="A146" s="125"/>
      <c r="B146" s="126"/>
      <c r="C146" s="49" t="s">
        <v>134</v>
      </c>
      <c r="D146" s="26" t="s">
        <v>136</v>
      </c>
      <c r="E146" s="26" t="s">
        <v>136</v>
      </c>
    </row>
    <row r="147" spans="1:5" x14ac:dyDescent="0.35">
      <c r="A147" s="125"/>
      <c r="B147" s="126"/>
    </row>
    <row r="148" spans="1:5" x14ac:dyDescent="0.35">
      <c r="A148" s="125"/>
      <c r="B148" s="126"/>
    </row>
    <row r="149" spans="1:5" x14ac:dyDescent="0.35">
      <c r="A149" s="125"/>
      <c r="B149" s="126"/>
    </row>
    <row r="150" spans="1:5" ht="15" customHeight="1" x14ac:dyDescent="0.35">
      <c r="A150" s="125">
        <f>A125+1</f>
        <v>7</v>
      </c>
      <c r="B150" s="126" t="str">
        <f>"Lista  "  &amp;A150&amp; "  "&amp; LOOKUP(A150,'entrada datos Edificación'!$E$3:$E$239,'entrada datos Edificación'!$I$3:$I$239)</f>
        <v>Lista  7  acero  armaduras</v>
      </c>
      <c r="C150" s="49" t="s">
        <v>252</v>
      </c>
      <c r="D150" s="27">
        <v>0</v>
      </c>
      <c r="E150" s="27">
        <v>0</v>
      </c>
    </row>
    <row r="151" spans="1:5" ht="15" customHeight="1" x14ac:dyDescent="0.35">
      <c r="A151" s="125"/>
      <c r="B151" s="126"/>
      <c r="C151" s="50" t="s">
        <v>189</v>
      </c>
      <c r="D151" s="28">
        <v>0.05</v>
      </c>
      <c r="E151" s="27">
        <v>0</v>
      </c>
    </row>
    <row r="152" spans="1:5" x14ac:dyDescent="0.35">
      <c r="A152" s="125"/>
      <c r="B152" s="126"/>
      <c r="C152" s="50" t="s">
        <v>190</v>
      </c>
      <c r="D152" s="28">
        <v>0.1</v>
      </c>
      <c r="E152" s="27">
        <v>0</v>
      </c>
    </row>
    <row r="153" spans="1:5" x14ac:dyDescent="0.35">
      <c r="A153" s="125"/>
      <c r="B153" s="126"/>
      <c r="C153" s="50" t="s">
        <v>191</v>
      </c>
      <c r="D153" s="28">
        <v>0.15</v>
      </c>
      <c r="E153" s="27">
        <v>0</v>
      </c>
    </row>
    <row r="154" spans="1:5" x14ac:dyDescent="0.35">
      <c r="A154" s="125"/>
      <c r="B154" s="126"/>
      <c r="C154" s="50" t="s">
        <v>192</v>
      </c>
      <c r="D154" s="28">
        <v>0.2</v>
      </c>
      <c r="E154" s="27">
        <v>0</v>
      </c>
    </row>
    <row r="155" spans="1:5" x14ac:dyDescent="0.35">
      <c r="A155" s="125"/>
      <c r="B155" s="126"/>
      <c r="C155" s="50" t="s">
        <v>193</v>
      </c>
      <c r="D155" s="28">
        <v>0.25</v>
      </c>
      <c r="E155" s="27">
        <v>0</v>
      </c>
    </row>
    <row r="156" spans="1:5" x14ac:dyDescent="0.35">
      <c r="A156" s="125"/>
      <c r="B156" s="126"/>
      <c r="C156" s="50" t="s">
        <v>194</v>
      </c>
      <c r="D156" s="28">
        <v>0.3</v>
      </c>
      <c r="E156" s="27">
        <v>0</v>
      </c>
    </row>
    <row r="157" spans="1:5" x14ac:dyDescent="0.35">
      <c r="A157" s="125"/>
      <c r="B157" s="126"/>
      <c r="C157" s="50" t="s">
        <v>195</v>
      </c>
      <c r="D157" s="28">
        <v>0.35</v>
      </c>
      <c r="E157" s="27">
        <v>0</v>
      </c>
    </row>
    <row r="158" spans="1:5" x14ac:dyDescent="0.35">
      <c r="A158" s="125"/>
      <c r="B158" s="126"/>
      <c r="C158" s="50" t="s">
        <v>196</v>
      </c>
      <c r="D158" s="28">
        <v>0.4</v>
      </c>
      <c r="E158" s="27">
        <v>0</v>
      </c>
    </row>
    <row r="159" spans="1:5" x14ac:dyDescent="0.35">
      <c r="A159" s="125"/>
      <c r="B159" s="126"/>
      <c r="C159" s="50" t="s">
        <v>197</v>
      </c>
      <c r="D159" s="28">
        <v>0.45</v>
      </c>
      <c r="E159" s="27">
        <v>0</v>
      </c>
    </row>
    <row r="160" spans="1:5" x14ac:dyDescent="0.35">
      <c r="A160" s="125"/>
      <c r="B160" s="126"/>
      <c r="C160" s="50" t="s">
        <v>198</v>
      </c>
      <c r="D160" s="28">
        <v>0.5</v>
      </c>
      <c r="E160" s="27">
        <v>0</v>
      </c>
    </row>
    <row r="161" spans="1:5" x14ac:dyDescent="0.35">
      <c r="A161" s="125"/>
      <c r="B161" s="126"/>
      <c r="C161" s="50" t="s">
        <v>199</v>
      </c>
      <c r="D161" s="28">
        <v>0.55000000000000004</v>
      </c>
      <c r="E161" s="27">
        <v>0</v>
      </c>
    </row>
    <row r="162" spans="1:5" x14ac:dyDescent="0.35">
      <c r="A162" s="125"/>
      <c r="B162" s="126"/>
      <c r="C162" s="50" t="s">
        <v>200</v>
      </c>
      <c r="D162" s="28">
        <v>0.6</v>
      </c>
      <c r="E162" s="27">
        <v>0</v>
      </c>
    </row>
    <row r="163" spans="1:5" x14ac:dyDescent="0.35">
      <c r="A163" s="125"/>
      <c r="B163" s="126"/>
      <c r="C163" s="50" t="s">
        <v>201</v>
      </c>
      <c r="D163" s="28">
        <v>0.65</v>
      </c>
      <c r="E163" s="27">
        <v>0</v>
      </c>
    </row>
    <row r="164" spans="1:5" x14ac:dyDescent="0.35">
      <c r="A164" s="125"/>
      <c r="B164" s="126"/>
      <c r="C164" s="50" t="s">
        <v>202</v>
      </c>
      <c r="D164" s="28">
        <v>0.7</v>
      </c>
      <c r="E164" s="27">
        <v>0</v>
      </c>
    </row>
    <row r="165" spans="1:5" x14ac:dyDescent="0.35">
      <c r="A165" s="125"/>
      <c r="B165" s="126"/>
      <c r="C165" s="50" t="s">
        <v>203</v>
      </c>
      <c r="D165" s="28">
        <v>0.75</v>
      </c>
      <c r="E165" s="27">
        <v>0</v>
      </c>
    </row>
    <row r="166" spans="1:5" x14ac:dyDescent="0.35">
      <c r="A166" s="125"/>
      <c r="B166" s="126"/>
      <c r="C166" s="50" t="s">
        <v>204</v>
      </c>
      <c r="D166" s="28">
        <v>0.8</v>
      </c>
      <c r="E166" s="27">
        <v>0</v>
      </c>
    </row>
    <row r="167" spans="1:5" x14ac:dyDescent="0.35">
      <c r="A167" s="125"/>
      <c r="B167" s="126"/>
      <c r="C167" s="50" t="s">
        <v>205</v>
      </c>
      <c r="D167" s="28">
        <v>0.85</v>
      </c>
      <c r="E167" s="27">
        <v>0</v>
      </c>
    </row>
    <row r="168" spans="1:5" x14ac:dyDescent="0.35">
      <c r="A168" s="125"/>
      <c r="B168" s="126"/>
      <c r="C168" s="50" t="s">
        <v>206</v>
      </c>
      <c r="D168" s="28">
        <v>0.9</v>
      </c>
      <c r="E168" s="27">
        <v>0</v>
      </c>
    </row>
    <row r="169" spans="1:5" x14ac:dyDescent="0.35">
      <c r="A169" s="125"/>
      <c r="B169" s="126"/>
      <c r="C169" s="50" t="s">
        <v>207</v>
      </c>
      <c r="D169" s="28">
        <v>0.95</v>
      </c>
      <c r="E169" s="27">
        <v>0</v>
      </c>
    </row>
    <row r="170" spans="1:5" x14ac:dyDescent="0.35">
      <c r="A170" s="125"/>
      <c r="B170" s="126"/>
      <c r="C170" s="50" t="s">
        <v>208</v>
      </c>
      <c r="D170" s="28">
        <v>1</v>
      </c>
      <c r="E170" s="27">
        <v>0</v>
      </c>
    </row>
    <row r="171" spans="1:5" x14ac:dyDescent="0.35">
      <c r="A171" s="125"/>
      <c r="B171" s="126"/>
      <c r="C171" s="49" t="s">
        <v>134</v>
      </c>
      <c r="D171" s="26" t="s">
        <v>136</v>
      </c>
      <c r="E171" s="26" t="s">
        <v>136</v>
      </c>
    </row>
    <row r="172" spans="1:5" x14ac:dyDescent="0.35">
      <c r="A172" s="125"/>
      <c r="B172" s="126"/>
    </row>
    <row r="173" spans="1:5" x14ac:dyDescent="0.35">
      <c r="A173" s="125"/>
      <c r="B173" s="126"/>
    </row>
    <row r="174" spans="1:5" x14ac:dyDescent="0.35">
      <c r="A174" s="125"/>
      <c r="B174" s="126"/>
    </row>
    <row r="175" spans="1:5" ht="15" customHeight="1" x14ac:dyDescent="0.35">
      <c r="A175" s="125">
        <f>A150+1</f>
        <v>8</v>
      </c>
      <c r="B175" s="126" t="str">
        <f>"Lista  "  &amp;A175&amp; "  "&amp; LOOKUP(A175,'entrada datos Edificación'!$E$3:$E$239,'entrada datos Edificación'!$I$3:$I$239)</f>
        <v>Lista  8  otros</v>
      </c>
      <c r="C175" s="49" t="s">
        <v>252</v>
      </c>
      <c r="D175" s="27">
        <v>0</v>
      </c>
      <c r="E175" s="27">
        <v>0</v>
      </c>
    </row>
    <row r="176" spans="1:5" ht="15" customHeight="1" x14ac:dyDescent="0.35">
      <c r="A176" s="125"/>
      <c r="B176" s="126"/>
      <c r="C176" s="50" t="s">
        <v>189</v>
      </c>
      <c r="D176" s="28">
        <v>0.05</v>
      </c>
      <c r="E176" s="27">
        <v>0</v>
      </c>
    </row>
    <row r="177" spans="1:5" x14ac:dyDescent="0.35">
      <c r="A177" s="125"/>
      <c r="B177" s="126"/>
      <c r="C177" s="50" t="s">
        <v>190</v>
      </c>
      <c r="D177" s="28">
        <v>0.1</v>
      </c>
      <c r="E177" s="27">
        <v>0</v>
      </c>
    </row>
    <row r="178" spans="1:5" x14ac:dyDescent="0.35">
      <c r="A178" s="125"/>
      <c r="B178" s="126"/>
      <c r="C178" s="50" t="s">
        <v>191</v>
      </c>
      <c r="D178" s="28">
        <v>0.15</v>
      </c>
      <c r="E178" s="27">
        <v>0</v>
      </c>
    </row>
    <row r="179" spans="1:5" x14ac:dyDescent="0.35">
      <c r="A179" s="125"/>
      <c r="B179" s="126"/>
      <c r="C179" s="50" t="s">
        <v>192</v>
      </c>
      <c r="D179" s="28">
        <v>0.2</v>
      </c>
      <c r="E179" s="27">
        <v>0</v>
      </c>
    </row>
    <row r="180" spans="1:5" x14ac:dyDescent="0.35">
      <c r="A180" s="125"/>
      <c r="B180" s="126"/>
      <c r="C180" s="50" t="s">
        <v>193</v>
      </c>
      <c r="D180" s="28">
        <v>0.25</v>
      </c>
      <c r="E180" s="27">
        <v>0</v>
      </c>
    </row>
    <row r="181" spans="1:5" x14ac:dyDescent="0.35">
      <c r="A181" s="125"/>
      <c r="B181" s="126"/>
      <c r="C181" s="50" t="s">
        <v>194</v>
      </c>
      <c r="D181" s="28">
        <v>0.3</v>
      </c>
      <c r="E181" s="27">
        <v>0</v>
      </c>
    </row>
    <row r="182" spans="1:5" x14ac:dyDescent="0.35">
      <c r="A182" s="125"/>
      <c r="B182" s="126"/>
      <c r="C182" s="50" t="s">
        <v>195</v>
      </c>
      <c r="D182" s="28">
        <v>0.35</v>
      </c>
      <c r="E182" s="27">
        <v>0</v>
      </c>
    </row>
    <row r="183" spans="1:5" x14ac:dyDescent="0.35">
      <c r="A183" s="125"/>
      <c r="B183" s="126"/>
      <c r="C183" s="50" t="s">
        <v>196</v>
      </c>
      <c r="D183" s="28">
        <v>0.4</v>
      </c>
      <c r="E183" s="27">
        <v>0</v>
      </c>
    </row>
    <row r="184" spans="1:5" x14ac:dyDescent="0.35">
      <c r="A184" s="125"/>
      <c r="B184" s="126"/>
      <c r="C184" s="50" t="s">
        <v>197</v>
      </c>
      <c r="D184" s="28">
        <v>0.45</v>
      </c>
      <c r="E184" s="27">
        <v>0</v>
      </c>
    </row>
    <row r="185" spans="1:5" x14ac:dyDescent="0.35">
      <c r="A185" s="125"/>
      <c r="B185" s="126"/>
      <c r="C185" s="50" t="s">
        <v>198</v>
      </c>
      <c r="D185" s="28">
        <v>0.5</v>
      </c>
      <c r="E185" s="27">
        <v>0</v>
      </c>
    </row>
    <row r="186" spans="1:5" x14ac:dyDescent="0.35">
      <c r="A186" s="125"/>
      <c r="B186" s="126"/>
      <c r="C186" s="50" t="s">
        <v>199</v>
      </c>
      <c r="D186" s="28">
        <v>0.55000000000000004</v>
      </c>
      <c r="E186" s="27">
        <v>0</v>
      </c>
    </row>
    <row r="187" spans="1:5" x14ac:dyDescent="0.35">
      <c r="A187" s="125"/>
      <c r="B187" s="126"/>
      <c r="C187" s="50" t="s">
        <v>200</v>
      </c>
      <c r="D187" s="28">
        <v>0.6</v>
      </c>
      <c r="E187" s="27">
        <v>0</v>
      </c>
    </row>
    <row r="188" spans="1:5" x14ac:dyDescent="0.35">
      <c r="A188" s="125"/>
      <c r="B188" s="126"/>
      <c r="C188" s="50" t="s">
        <v>201</v>
      </c>
      <c r="D188" s="28">
        <v>0.65</v>
      </c>
      <c r="E188" s="27">
        <v>0</v>
      </c>
    </row>
    <row r="189" spans="1:5" x14ac:dyDescent="0.35">
      <c r="A189" s="125"/>
      <c r="B189" s="126"/>
      <c r="C189" s="50" t="s">
        <v>202</v>
      </c>
      <c r="D189" s="28">
        <v>0.7</v>
      </c>
      <c r="E189" s="27">
        <v>0</v>
      </c>
    </row>
    <row r="190" spans="1:5" x14ac:dyDescent="0.35">
      <c r="A190" s="125"/>
      <c r="B190" s="126"/>
      <c r="C190" s="50" t="s">
        <v>203</v>
      </c>
      <c r="D190" s="28">
        <v>0.75</v>
      </c>
      <c r="E190" s="27">
        <v>0</v>
      </c>
    </row>
    <row r="191" spans="1:5" x14ac:dyDescent="0.35">
      <c r="A191" s="125"/>
      <c r="B191" s="126"/>
      <c r="C191" s="50" t="s">
        <v>204</v>
      </c>
      <c r="D191" s="28">
        <v>0.8</v>
      </c>
      <c r="E191" s="27">
        <v>0</v>
      </c>
    </row>
    <row r="192" spans="1:5" x14ac:dyDescent="0.35">
      <c r="A192" s="125"/>
      <c r="B192" s="126"/>
      <c r="C192" s="50" t="s">
        <v>205</v>
      </c>
      <c r="D192" s="28">
        <v>0.85</v>
      </c>
      <c r="E192" s="27">
        <v>0</v>
      </c>
    </row>
    <row r="193" spans="1:5" x14ac:dyDescent="0.35">
      <c r="A193" s="125"/>
      <c r="B193" s="126"/>
      <c r="C193" s="50" t="s">
        <v>206</v>
      </c>
      <c r="D193" s="28">
        <v>0.9</v>
      </c>
      <c r="E193" s="27">
        <v>0</v>
      </c>
    </row>
    <row r="194" spans="1:5" x14ac:dyDescent="0.35">
      <c r="A194" s="125"/>
      <c r="B194" s="126"/>
      <c r="C194" s="50" t="s">
        <v>207</v>
      </c>
      <c r="D194" s="28">
        <v>0.95</v>
      </c>
      <c r="E194" s="27">
        <v>0</v>
      </c>
    </row>
    <row r="195" spans="1:5" x14ac:dyDescent="0.35">
      <c r="A195" s="125"/>
      <c r="B195" s="126"/>
      <c r="C195" s="50" t="s">
        <v>208</v>
      </c>
      <c r="D195" s="28">
        <v>1</v>
      </c>
      <c r="E195" s="27">
        <v>0</v>
      </c>
    </row>
    <row r="196" spans="1:5" x14ac:dyDescent="0.35">
      <c r="A196" s="125"/>
      <c r="B196" s="126"/>
      <c r="C196" s="49" t="s">
        <v>134</v>
      </c>
      <c r="D196" s="26" t="s">
        <v>136</v>
      </c>
      <c r="E196" s="26" t="s">
        <v>136</v>
      </c>
    </row>
    <row r="197" spans="1:5" x14ac:dyDescent="0.35">
      <c r="A197" s="125"/>
      <c r="B197" s="126"/>
    </row>
    <row r="198" spans="1:5" x14ac:dyDescent="0.35">
      <c r="A198" s="125"/>
      <c r="B198" s="126"/>
    </row>
    <row r="199" spans="1:5" x14ac:dyDescent="0.35">
      <c r="A199" s="125"/>
      <c r="B199" s="126"/>
    </row>
    <row r="200" spans="1:5" ht="15" customHeight="1" x14ac:dyDescent="0.35">
      <c r="A200" s="125">
        <f>A175+1</f>
        <v>9</v>
      </c>
      <c r="B200" s="126" t="str">
        <f>"Lista  "  &amp;A200&amp; "  "&amp; LOOKUP(A200,'entrada datos Edificación'!$E$3:$E$239,'entrada datos Edificación'!$I$3:$I$239)</f>
        <v>Lista  9  terraplenes o afines</v>
      </c>
      <c r="C200" s="49" t="s">
        <v>252</v>
      </c>
      <c r="D200" s="27">
        <v>0</v>
      </c>
      <c r="E200" s="27">
        <v>0</v>
      </c>
    </row>
    <row r="201" spans="1:5" ht="15" customHeight="1" x14ac:dyDescent="0.35">
      <c r="A201" s="125"/>
      <c r="B201" s="126"/>
      <c r="C201" s="50" t="s">
        <v>189</v>
      </c>
      <c r="D201" s="28">
        <v>0.05</v>
      </c>
      <c r="E201" s="27">
        <v>0</v>
      </c>
    </row>
    <row r="202" spans="1:5" x14ac:dyDescent="0.35">
      <c r="A202" s="125"/>
      <c r="B202" s="126"/>
      <c r="C202" s="50" t="s">
        <v>190</v>
      </c>
      <c r="D202" s="28">
        <v>0.1</v>
      </c>
      <c r="E202" s="27">
        <v>0</v>
      </c>
    </row>
    <row r="203" spans="1:5" x14ac:dyDescent="0.35">
      <c r="A203" s="125"/>
      <c r="B203" s="126"/>
      <c r="C203" s="50" t="s">
        <v>191</v>
      </c>
      <c r="D203" s="28">
        <v>0.15</v>
      </c>
      <c r="E203" s="27">
        <v>0</v>
      </c>
    </row>
    <row r="204" spans="1:5" x14ac:dyDescent="0.35">
      <c r="A204" s="125"/>
      <c r="B204" s="126"/>
      <c r="C204" s="50" t="s">
        <v>192</v>
      </c>
      <c r="D204" s="28">
        <v>0.2</v>
      </c>
      <c r="E204" s="27">
        <v>0</v>
      </c>
    </row>
    <row r="205" spans="1:5" x14ac:dyDescent="0.35">
      <c r="A205" s="125"/>
      <c r="B205" s="126"/>
      <c r="C205" s="50" t="s">
        <v>193</v>
      </c>
      <c r="D205" s="28">
        <v>0.25</v>
      </c>
      <c r="E205" s="27">
        <v>0</v>
      </c>
    </row>
    <row r="206" spans="1:5" x14ac:dyDescent="0.35">
      <c r="A206" s="125"/>
      <c r="B206" s="126"/>
      <c r="C206" s="50" t="s">
        <v>194</v>
      </c>
      <c r="D206" s="28">
        <v>0.3</v>
      </c>
      <c r="E206" s="27">
        <v>0</v>
      </c>
    </row>
    <row r="207" spans="1:5" x14ac:dyDescent="0.35">
      <c r="A207" s="125"/>
      <c r="B207" s="126"/>
      <c r="C207" s="50" t="s">
        <v>195</v>
      </c>
      <c r="D207" s="28">
        <v>0.35</v>
      </c>
      <c r="E207" s="27">
        <v>0</v>
      </c>
    </row>
    <row r="208" spans="1:5" x14ac:dyDescent="0.35">
      <c r="A208" s="125"/>
      <c r="B208" s="126"/>
      <c r="C208" s="50" t="s">
        <v>196</v>
      </c>
      <c r="D208" s="28">
        <v>0.4</v>
      </c>
      <c r="E208" s="27">
        <v>0</v>
      </c>
    </row>
    <row r="209" spans="1:5" x14ac:dyDescent="0.35">
      <c r="A209" s="125"/>
      <c r="B209" s="126"/>
      <c r="C209" s="50" t="s">
        <v>197</v>
      </c>
      <c r="D209" s="28">
        <v>0.45</v>
      </c>
      <c r="E209" s="27">
        <v>0</v>
      </c>
    </row>
    <row r="210" spans="1:5" x14ac:dyDescent="0.35">
      <c r="A210" s="125"/>
      <c r="B210" s="126"/>
      <c r="C210" s="50" t="s">
        <v>198</v>
      </c>
      <c r="D210" s="28">
        <v>0.5</v>
      </c>
      <c r="E210" s="27">
        <v>0</v>
      </c>
    </row>
    <row r="211" spans="1:5" x14ac:dyDescent="0.35">
      <c r="A211" s="125"/>
      <c r="B211" s="126"/>
      <c r="C211" s="50" t="s">
        <v>199</v>
      </c>
      <c r="D211" s="28">
        <v>0.55000000000000004</v>
      </c>
      <c r="E211" s="27">
        <v>0</v>
      </c>
    </row>
    <row r="212" spans="1:5" x14ac:dyDescent="0.35">
      <c r="A212" s="125"/>
      <c r="B212" s="126"/>
      <c r="C212" s="50" t="s">
        <v>200</v>
      </c>
      <c r="D212" s="28">
        <v>0.6</v>
      </c>
      <c r="E212" s="27">
        <v>0</v>
      </c>
    </row>
    <row r="213" spans="1:5" x14ac:dyDescent="0.35">
      <c r="A213" s="125"/>
      <c r="B213" s="126"/>
      <c r="C213" s="50" t="s">
        <v>201</v>
      </c>
      <c r="D213" s="28">
        <v>0.65</v>
      </c>
      <c r="E213" s="27">
        <v>0</v>
      </c>
    </row>
    <row r="214" spans="1:5" x14ac:dyDescent="0.35">
      <c r="A214" s="125"/>
      <c r="B214" s="126"/>
      <c r="C214" s="50" t="s">
        <v>202</v>
      </c>
      <c r="D214" s="28">
        <v>0.7</v>
      </c>
      <c r="E214" s="27">
        <v>0</v>
      </c>
    </row>
    <row r="215" spans="1:5" x14ac:dyDescent="0.35">
      <c r="A215" s="125"/>
      <c r="B215" s="126"/>
      <c r="C215" s="50" t="s">
        <v>203</v>
      </c>
      <c r="D215" s="28">
        <v>0.75</v>
      </c>
      <c r="E215" s="27">
        <v>0</v>
      </c>
    </row>
    <row r="216" spans="1:5" x14ac:dyDescent="0.35">
      <c r="A216" s="125"/>
      <c r="B216" s="126"/>
      <c r="C216" s="50" t="s">
        <v>204</v>
      </c>
      <c r="D216" s="28">
        <v>0.8</v>
      </c>
      <c r="E216" s="27">
        <v>0</v>
      </c>
    </row>
    <row r="217" spans="1:5" x14ac:dyDescent="0.35">
      <c r="A217" s="125"/>
      <c r="B217" s="126"/>
      <c r="C217" s="50" t="s">
        <v>205</v>
      </c>
      <c r="D217" s="28">
        <v>0.85</v>
      </c>
      <c r="E217" s="27">
        <v>0</v>
      </c>
    </row>
    <row r="218" spans="1:5" x14ac:dyDescent="0.35">
      <c r="A218" s="125"/>
      <c r="B218" s="126"/>
      <c r="C218" s="50" t="s">
        <v>206</v>
      </c>
      <c r="D218" s="28">
        <v>0.9</v>
      </c>
      <c r="E218" s="27">
        <v>0</v>
      </c>
    </row>
    <row r="219" spans="1:5" x14ac:dyDescent="0.35">
      <c r="A219" s="125"/>
      <c r="B219" s="126"/>
      <c r="C219" s="50" t="s">
        <v>207</v>
      </c>
      <c r="D219" s="28">
        <v>0.95</v>
      </c>
      <c r="E219" s="27">
        <v>0</v>
      </c>
    </row>
    <row r="220" spans="1:5" x14ac:dyDescent="0.35">
      <c r="A220" s="125"/>
      <c r="B220" s="126"/>
      <c r="C220" s="50" t="s">
        <v>208</v>
      </c>
      <c r="D220" s="28">
        <v>1</v>
      </c>
      <c r="E220" s="27">
        <v>0</v>
      </c>
    </row>
    <row r="221" spans="1:5" x14ac:dyDescent="0.35">
      <c r="A221" s="125"/>
      <c r="B221" s="126"/>
      <c r="C221" s="49" t="s">
        <v>134</v>
      </c>
      <c r="D221" s="26" t="s">
        <v>136</v>
      </c>
      <c r="E221" s="26" t="s">
        <v>136</v>
      </c>
    </row>
    <row r="222" spans="1:5" x14ac:dyDescent="0.35">
      <c r="A222" s="125"/>
      <c r="B222" s="126"/>
    </row>
    <row r="223" spans="1:5" x14ac:dyDescent="0.35">
      <c r="A223" s="125"/>
      <c r="B223" s="126"/>
    </row>
    <row r="224" spans="1:5" x14ac:dyDescent="0.35">
      <c r="A224" s="125"/>
      <c r="B224" s="126"/>
    </row>
    <row r="225" spans="1:5" ht="15" customHeight="1" x14ac:dyDescent="0.35">
      <c r="A225" s="125">
        <f>A200+1</f>
        <v>10</v>
      </c>
      <c r="B225" s="126" t="str">
        <f>"Lista  "  &amp;A225&amp; "  "&amp; LOOKUP(A225,'entrada datos Edificación'!$E$3:$E$239,'entrada datos Edificación'!$I$3:$I$239)</f>
        <v>Lista  10  rellenos</v>
      </c>
      <c r="C225" s="49" t="s">
        <v>252</v>
      </c>
      <c r="D225" s="27">
        <v>0</v>
      </c>
      <c r="E225" s="27">
        <v>0</v>
      </c>
    </row>
    <row r="226" spans="1:5" ht="15" customHeight="1" x14ac:dyDescent="0.35">
      <c r="A226" s="125"/>
      <c r="B226" s="126"/>
      <c r="C226" s="50" t="s">
        <v>189</v>
      </c>
      <c r="D226" s="28">
        <v>0.05</v>
      </c>
      <c r="E226" s="27">
        <v>0</v>
      </c>
    </row>
    <row r="227" spans="1:5" x14ac:dyDescent="0.35">
      <c r="A227" s="125"/>
      <c r="B227" s="126"/>
      <c r="C227" s="50" t="s">
        <v>190</v>
      </c>
      <c r="D227" s="28">
        <v>0.1</v>
      </c>
      <c r="E227" s="27">
        <v>0</v>
      </c>
    </row>
    <row r="228" spans="1:5" x14ac:dyDescent="0.35">
      <c r="A228" s="125"/>
      <c r="B228" s="126"/>
      <c r="C228" s="50" t="s">
        <v>191</v>
      </c>
      <c r="D228" s="28">
        <v>0.15</v>
      </c>
      <c r="E228" s="27">
        <v>0</v>
      </c>
    </row>
    <row r="229" spans="1:5" x14ac:dyDescent="0.35">
      <c r="A229" s="125"/>
      <c r="B229" s="126"/>
      <c r="C229" s="50" t="s">
        <v>192</v>
      </c>
      <c r="D229" s="28">
        <v>0.2</v>
      </c>
      <c r="E229" s="27">
        <v>0</v>
      </c>
    </row>
    <row r="230" spans="1:5" x14ac:dyDescent="0.35">
      <c r="A230" s="125"/>
      <c r="B230" s="126"/>
      <c r="C230" s="50" t="s">
        <v>193</v>
      </c>
      <c r="D230" s="28">
        <v>0.25</v>
      </c>
      <c r="E230" s="27">
        <v>0</v>
      </c>
    </row>
    <row r="231" spans="1:5" x14ac:dyDescent="0.35">
      <c r="A231" s="125"/>
      <c r="B231" s="126"/>
      <c r="C231" s="50" t="s">
        <v>194</v>
      </c>
      <c r="D231" s="28">
        <v>0.3</v>
      </c>
      <c r="E231" s="27">
        <v>0</v>
      </c>
    </row>
    <row r="232" spans="1:5" x14ac:dyDescent="0.35">
      <c r="A232" s="125"/>
      <c r="B232" s="126"/>
      <c r="C232" s="50" t="s">
        <v>195</v>
      </c>
      <c r="D232" s="28">
        <v>0.35</v>
      </c>
      <c r="E232" s="27">
        <v>0</v>
      </c>
    </row>
    <row r="233" spans="1:5" x14ac:dyDescent="0.35">
      <c r="A233" s="125"/>
      <c r="B233" s="126"/>
      <c r="C233" s="50" t="s">
        <v>196</v>
      </c>
      <c r="D233" s="28">
        <v>0.4</v>
      </c>
      <c r="E233" s="27">
        <v>0</v>
      </c>
    </row>
    <row r="234" spans="1:5" x14ac:dyDescent="0.35">
      <c r="A234" s="125"/>
      <c r="B234" s="126"/>
      <c r="C234" s="50" t="s">
        <v>197</v>
      </c>
      <c r="D234" s="28">
        <v>0.45</v>
      </c>
      <c r="E234" s="27">
        <v>0</v>
      </c>
    </row>
    <row r="235" spans="1:5" x14ac:dyDescent="0.35">
      <c r="A235" s="125"/>
      <c r="B235" s="126"/>
      <c r="C235" s="50" t="s">
        <v>198</v>
      </c>
      <c r="D235" s="28">
        <v>0.5</v>
      </c>
      <c r="E235" s="27">
        <v>0</v>
      </c>
    </row>
    <row r="236" spans="1:5" x14ac:dyDescent="0.35">
      <c r="A236" s="125"/>
      <c r="B236" s="126"/>
      <c r="C236" s="50" t="s">
        <v>199</v>
      </c>
      <c r="D236" s="28">
        <v>0.55000000000000004</v>
      </c>
      <c r="E236" s="27">
        <v>0</v>
      </c>
    </row>
    <row r="237" spans="1:5" x14ac:dyDescent="0.35">
      <c r="A237" s="125"/>
      <c r="B237" s="126"/>
      <c r="C237" s="50" t="s">
        <v>200</v>
      </c>
      <c r="D237" s="28">
        <v>0.6</v>
      </c>
      <c r="E237" s="27">
        <v>0</v>
      </c>
    </row>
    <row r="238" spans="1:5" x14ac:dyDescent="0.35">
      <c r="A238" s="125"/>
      <c r="B238" s="126"/>
      <c r="C238" s="50" t="s">
        <v>201</v>
      </c>
      <c r="D238" s="28">
        <v>0.65</v>
      </c>
      <c r="E238" s="27">
        <v>0</v>
      </c>
    </row>
    <row r="239" spans="1:5" x14ac:dyDescent="0.35">
      <c r="A239" s="125"/>
      <c r="B239" s="126"/>
      <c r="C239" s="50" t="s">
        <v>202</v>
      </c>
      <c r="D239" s="28">
        <v>0.7</v>
      </c>
      <c r="E239" s="27">
        <v>0</v>
      </c>
    </row>
    <row r="240" spans="1:5" x14ac:dyDescent="0.35">
      <c r="A240" s="125"/>
      <c r="B240" s="126"/>
      <c r="C240" s="50" t="s">
        <v>203</v>
      </c>
      <c r="D240" s="28">
        <v>0.75</v>
      </c>
      <c r="E240" s="27">
        <v>0</v>
      </c>
    </row>
    <row r="241" spans="1:5" x14ac:dyDescent="0.35">
      <c r="A241" s="125"/>
      <c r="B241" s="126"/>
      <c r="C241" s="50" t="s">
        <v>204</v>
      </c>
      <c r="D241" s="28">
        <v>0.8</v>
      </c>
      <c r="E241" s="27">
        <v>0</v>
      </c>
    </row>
    <row r="242" spans="1:5" x14ac:dyDescent="0.35">
      <c r="A242" s="125"/>
      <c r="B242" s="126"/>
      <c r="C242" s="50" t="s">
        <v>205</v>
      </c>
      <c r="D242" s="28">
        <v>0.85</v>
      </c>
      <c r="E242" s="27">
        <v>0</v>
      </c>
    </row>
    <row r="243" spans="1:5" x14ac:dyDescent="0.35">
      <c r="A243" s="125"/>
      <c r="B243" s="126"/>
      <c r="C243" s="50" t="s">
        <v>206</v>
      </c>
      <c r="D243" s="28">
        <v>0.9</v>
      </c>
      <c r="E243" s="27">
        <v>0</v>
      </c>
    </row>
    <row r="244" spans="1:5" x14ac:dyDescent="0.35">
      <c r="A244" s="125"/>
      <c r="B244" s="126"/>
      <c r="C244" s="50" t="s">
        <v>207</v>
      </c>
      <c r="D244" s="28">
        <v>0.95</v>
      </c>
      <c r="E244" s="27">
        <v>0</v>
      </c>
    </row>
    <row r="245" spans="1:5" x14ac:dyDescent="0.35">
      <c r="A245" s="125"/>
      <c r="B245" s="126"/>
      <c r="C245" s="50" t="s">
        <v>208</v>
      </c>
      <c r="D245" s="28">
        <v>1</v>
      </c>
      <c r="E245" s="27">
        <v>0</v>
      </c>
    </row>
    <row r="246" spans="1:5" x14ac:dyDescent="0.35">
      <c r="A246" s="125"/>
      <c r="B246" s="126"/>
      <c r="C246" s="49" t="s">
        <v>134</v>
      </c>
      <c r="D246" s="26" t="s">
        <v>136</v>
      </c>
      <c r="E246" s="26" t="s">
        <v>136</v>
      </c>
    </row>
    <row r="247" spans="1:5" x14ac:dyDescent="0.35">
      <c r="A247" s="125"/>
      <c r="B247" s="126"/>
    </row>
    <row r="248" spans="1:5" x14ac:dyDescent="0.35">
      <c r="A248" s="125"/>
      <c r="B248" s="126"/>
    </row>
    <row r="249" spans="1:5" x14ac:dyDescent="0.35">
      <c r="A249" s="125"/>
      <c r="B249" s="126"/>
    </row>
    <row r="250" spans="1:5" ht="15" customHeight="1" x14ac:dyDescent="0.35">
      <c r="A250" s="125">
        <f>A225+1</f>
        <v>11</v>
      </c>
      <c r="B250" s="126" t="str">
        <f>"Lista  "  &amp;A250&amp; "  "&amp; LOOKUP(A250,'entrada datos Edificación'!$E$3:$E$239,'entrada datos Edificación'!$I$3:$I$239)</f>
        <v>Lista  11  zahorras</v>
      </c>
      <c r="C250" s="49" t="s">
        <v>252</v>
      </c>
      <c r="D250" s="27">
        <v>0</v>
      </c>
      <c r="E250" s="27">
        <v>0</v>
      </c>
    </row>
    <row r="251" spans="1:5" ht="15" customHeight="1" x14ac:dyDescent="0.35">
      <c r="A251" s="125"/>
      <c r="B251" s="126"/>
      <c r="C251" s="50" t="s">
        <v>189</v>
      </c>
      <c r="D251" s="28">
        <v>0.05</v>
      </c>
      <c r="E251" s="27">
        <v>0</v>
      </c>
    </row>
    <row r="252" spans="1:5" x14ac:dyDescent="0.35">
      <c r="A252" s="125"/>
      <c r="B252" s="126"/>
      <c r="C252" s="50" t="s">
        <v>190</v>
      </c>
      <c r="D252" s="28">
        <v>0.1</v>
      </c>
      <c r="E252" s="27">
        <v>0</v>
      </c>
    </row>
    <row r="253" spans="1:5" x14ac:dyDescent="0.35">
      <c r="A253" s="125"/>
      <c r="B253" s="126"/>
      <c r="C253" s="50" t="s">
        <v>191</v>
      </c>
      <c r="D253" s="28">
        <v>0.15</v>
      </c>
      <c r="E253" s="27">
        <v>0</v>
      </c>
    </row>
    <row r="254" spans="1:5" x14ac:dyDescent="0.35">
      <c r="A254" s="125"/>
      <c r="B254" s="126"/>
      <c r="C254" s="50" t="s">
        <v>192</v>
      </c>
      <c r="D254" s="28">
        <v>0.2</v>
      </c>
      <c r="E254" s="27">
        <v>0</v>
      </c>
    </row>
    <row r="255" spans="1:5" x14ac:dyDescent="0.35">
      <c r="A255" s="125"/>
      <c r="B255" s="126"/>
      <c r="C255" s="50" t="s">
        <v>193</v>
      </c>
      <c r="D255" s="28">
        <v>0.25</v>
      </c>
      <c r="E255" s="27">
        <v>0</v>
      </c>
    </row>
    <row r="256" spans="1:5" x14ac:dyDescent="0.35">
      <c r="A256" s="125"/>
      <c r="B256" s="126"/>
      <c r="C256" s="50" t="s">
        <v>194</v>
      </c>
      <c r="D256" s="28">
        <v>0.3</v>
      </c>
      <c r="E256" s="27">
        <v>0</v>
      </c>
    </row>
    <row r="257" spans="1:5" x14ac:dyDescent="0.35">
      <c r="A257" s="125"/>
      <c r="B257" s="126"/>
      <c r="C257" s="50" t="s">
        <v>195</v>
      </c>
      <c r="D257" s="28">
        <v>0.35</v>
      </c>
      <c r="E257" s="27">
        <v>0</v>
      </c>
    </row>
    <row r="258" spans="1:5" x14ac:dyDescent="0.35">
      <c r="A258" s="125"/>
      <c r="B258" s="126"/>
      <c r="C258" s="50" t="s">
        <v>196</v>
      </c>
      <c r="D258" s="28">
        <v>0.4</v>
      </c>
      <c r="E258" s="27">
        <v>0</v>
      </c>
    </row>
    <row r="259" spans="1:5" x14ac:dyDescent="0.35">
      <c r="A259" s="125"/>
      <c r="B259" s="126"/>
      <c r="C259" s="50" t="s">
        <v>197</v>
      </c>
      <c r="D259" s="28">
        <v>0.45</v>
      </c>
      <c r="E259" s="27">
        <v>0</v>
      </c>
    </row>
    <row r="260" spans="1:5" x14ac:dyDescent="0.35">
      <c r="A260" s="125"/>
      <c r="B260" s="126"/>
      <c r="C260" s="50" t="s">
        <v>198</v>
      </c>
      <c r="D260" s="28">
        <v>0.5</v>
      </c>
      <c r="E260" s="27">
        <v>0</v>
      </c>
    </row>
    <row r="261" spans="1:5" x14ac:dyDescent="0.35">
      <c r="A261" s="125"/>
      <c r="B261" s="126"/>
      <c r="C261" s="50" t="s">
        <v>199</v>
      </c>
      <c r="D261" s="28">
        <v>0.55000000000000004</v>
      </c>
      <c r="E261" s="27">
        <v>0</v>
      </c>
    </row>
    <row r="262" spans="1:5" x14ac:dyDescent="0.35">
      <c r="A262" s="125"/>
      <c r="B262" s="126"/>
      <c r="C262" s="50" t="s">
        <v>200</v>
      </c>
      <c r="D262" s="28">
        <v>0.6</v>
      </c>
      <c r="E262" s="27">
        <v>0</v>
      </c>
    </row>
    <row r="263" spans="1:5" x14ac:dyDescent="0.35">
      <c r="A263" s="125"/>
      <c r="B263" s="126"/>
      <c r="C263" s="50" t="s">
        <v>201</v>
      </c>
      <c r="D263" s="28">
        <v>0.65</v>
      </c>
      <c r="E263" s="27">
        <v>0</v>
      </c>
    </row>
    <row r="264" spans="1:5" x14ac:dyDescent="0.35">
      <c r="A264" s="125"/>
      <c r="B264" s="126"/>
      <c r="C264" s="50" t="s">
        <v>202</v>
      </c>
      <c r="D264" s="28">
        <v>0.7</v>
      </c>
      <c r="E264" s="27">
        <v>0</v>
      </c>
    </row>
    <row r="265" spans="1:5" x14ac:dyDescent="0.35">
      <c r="A265" s="125"/>
      <c r="B265" s="126"/>
      <c r="C265" s="50" t="s">
        <v>203</v>
      </c>
      <c r="D265" s="28">
        <v>0.75</v>
      </c>
      <c r="E265" s="27">
        <v>0</v>
      </c>
    </row>
    <row r="266" spans="1:5" x14ac:dyDescent="0.35">
      <c r="A266" s="125"/>
      <c r="B266" s="126"/>
      <c r="C266" s="50" t="s">
        <v>204</v>
      </c>
      <c r="D266" s="28">
        <v>0.8</v>
      </c>
      <c r="E266" s="27">
        <v>0</v>
      </c>
    </row>
    <row r="267" spans="1:5" x14ac:dyDescent="0.35">
      <c r="A267" s="125"/>
      <c r="B267" s="126"/>
      <c r="C267" s="50" t="s">
        <v>205</v>
      </c>
      <c r="D267" s="28">
        <v>0.85</v>
      </c>
      <c r="E267" s="27">
        <v>0</v>
      </c>
    </row>
    <row r="268" spans="1:5" x14ac:dyDescent="0.35">
      <c r="A268" s="125"/>
      <c r="B268" s="126"/>
      <c r="C268" s="50" t="s">
        <v>206</v>
      </c>
      <c r="D268" s="28">
        <v>0.9</v>
      </c>
      <c r="E268" s="27">
        <v>0</v>
      </c>
    </row>
    <row r="269" spans="1:5" x14ac:dyDescent="0.35">
      <c r="A269" s="125"/>
      <c r="B269" s="126"/>
      <c r="C269" s="50" t="s">
        <v>207</v>
      </c>
      <c r="D269" s="28">
        <v>0.95</v>
      </c>
      <c r="E269" s="27">
        <v>0</v>
      </c>
    </row>
    <row r="270" spans="1:5" x14ac:dyDescent="0.35">
      <c r="A270" s="125"/>
      <c r="B270" s="126"/>
      <c r="C270" s="50" t="s">
        <v>208</v>
      </c>
      <c r="D270" s="28">
        <v>1</v>
      </c>
      <c r="E270" s="27">
        <v>0</v>
      </c>
    </row>
    <row r="271" spans="1:5" x14ac:dyDescent="0.35">
      <c r="A271" s="125"/>
      <c r="B271" s="126"/>
      <c r="C271" s="49" t="s">
        <v>134</v>
      </c>
      <c r="D271" s="26" t="s">
        <v>136</v>
      </c>
      <c r="E271" s="26" t="s">
        <v>136</v>
      </c>
    </row>
    <row r="272" spans="1:5" x14ac:dyDescent="0.35">
      <c r="A272" s="125"/>
      <c r="B272" s="126"/>
    </row>
    <row r="273" spans="1:5" x14ac:dyDescent="0.35">
      <c r="A273" s="125"/>
      <c r="B273" s="126"/>
    </row>
    <row r="274" spans="1:5" x14ac:dyDescent="0.35">
      <c r="A274" s="125"/>
      <c r="B274" s="126"/>
    </row>
    <row r="275" spans="1:5" ht="15" customHeight="1" x14ac:dyDescent="0.35">
      <c r="A275" s="125">
        <f>A250+1</f>
        <v>12</v>
      </c>
      <c r="B275" s="126" t="str">
        <f>"Lista  "  &amp;A275&amp; "  "&amp; LOOKUP(A275,'entrada datos Edificación'!$E$3:$E$239,'entrada datos Edificación'!$I$3:$I$239)</f>
        <v>Lista  12  áridos</v>
      </c>
      <c r="C275" s="49" t="s">
        <v>252</v>
      </c>
      <c r="D275" s="27">
        <v>0</v>
      </c>
      <c r="E275" s="27">
        <v>0</v>
      </c>
    </row>
    <row r="276" spans="1:5" ht="15" customHeight="1" x14ac:dyDescent="0.35">
      <c r="A276" s="125"/>
      <c r="B276" s="126"/>
      <c r="C276" s="50" t="s">
        <v>189</v>
      </c>
      <c r="D276" s="28">
        <v>0.05</v>
      </c>
      <c r="E276" s="27">
        <v>0</v>
      </c>
    </row>
    <row r="277" spans="1:5" x14ac:dyDescent="0.35">
      <c r="A277" s="125"/>
      <c r="B277" s="126"/>
      <c r="C277" s="50" t="s">
        <v>190</v>
      </c>
      <c r="D277" s="28">
        <v>0.1</v>
      </c>
      <c r="E277" s="27">
        <v>0</v>
      </c>
    </row>
    <row r="278" spans="1:5" x14ac:dyDescent="0.35">
      <c r="A278" s="125"/>
      <c r="B278" s="126"/>
      <c r="C278" s="50" t="s">
        <v>191</v>
      </c>
      <c r="D278" s="28">
        <v>0.15</v>
      </c>
      <c r="E278" s="27">
        <v>0</v>
      </c>
    </row>
    <row r="279" spans="1:5" x14ac:dyDescent="0.35">
      <c r="A279" s="125"/>
      <c r="B279" s="126"/>
      <c r="C279" s="50" t="s">
        <v>192</v>
      </c>
      <c r="D279" s="28">
        <v>0.2</v>
      </c>
      <c r="E279" s="27">
        <v>0</v>
      </c>
    </row>
    <row r="280" spans="1:5" x14ac:dyDescent="0.35">
      <c r="A280" s="125"/>
      <c r="B280" s="126"/>
      <c r="C280" s="50" t="s">
        <v>193</v>
      </c>
      <c r="D280" s="28">
        <v>0.25</v>
      </c>
      <c r="E280" s="27">
        <v>0</v>
      </c>
    </row>
    <row r="281" spans="1:5" x14ac:dyDescent="0.35">
      <c r="A281" s="125"/>
      <c r="B281" s="126"/>
      <c r="C281" s="50" t="s">
        <v>194</v>
      </c>
      <c r="D281" s="28">
        <v>0.3</v>
      </c>
      <c r="E281" s="27">
        <v>0</v>
      </c>
    </row>
    <row r="282" spans="1:5" x14ac:dyDescent="0.35">
      <c r="A282" s="125"/>
      <c r="B282" s="126"/>
      <c r="C282" s="50" t="s">
        <v>195</v>
      </c>
      <c r="D282" s="28">
        <v>0.35</v>
      </c>
      <c r="E282" s="27">
        <v>0</v>
      </c>
    </row>
    <row r="283" spans="1:5" x14ac:dyDescent="0.35">
      <c r="A283" s="125"/>
      <c r="B283" s="126"/>
      <c r="C283" s="50" t="s">
        <v>196</v>
      </c>
      <c r="D283" s="28">
        <v>0.4</v>
      </c>
      <c r="E283" s="27">
        <v>0</v>
      </c>
    </row>
    <row r="284" spans="1:5" x14ac:dyDescent="0.35">
      <c r="A284" s="125"/>
      <c r="B284" s="126"/>
      <c r="C284" s="50" t="s">
        <v>197</v>
      </c>
      <c r="D284" s="28">
        <v>0.45</v>
      </c>
      <c r="E284" s="27">
        <v>0</v>
      </c>
    </row>
    <row r="285" spans="1:5" x14ac:dyDescent="0.35">
      <c r="A285" s="125"/>
      <c r="B285" s="126"/>
      <c r="C285" s="50" t="s">
        <v>198</v>
      </c>
      <c r="D285" s="28">
        <v>0.5</v>
      </c>
      <c r="E285" s="27">
        <v>0</v>
      </c>
    </row>
    <row r="286" spans="1:5" x14ac:dyDescent="0.35">
      <c r="A286" s="125"/>
      <c r="B286" s="126"/>
      <c r="C286" s="50" t="s">
        <v>199</v>
      </c>
      <c r="D286" s="28">
        <v>0.55000000000000004</v>
      </c>
      <c r="E286" s="27">
        <v>0</v>
      </c>
    </row>
    <row r="287" spans="1:5" x14ac:dyDescent="0.35">
      <c r="A287" s="125"/>
      <c r="B287" s="126"/>
      <c r="C287" s="50" t="s">
        <v>200</v>
      </c>
      <c r="D287" s="28">
        <v>0.6</v>
      </c>
      <c r="E287" s="27">
        <v>0</v>
      </c>
    </row>
    <row r="288" spans="1:5" x14ac:dyDescent="0.35">
      <c r="A288" s="125"/>
      <c r="B288" s="126"/>
      <c r="C288" s="50" t="s">
        <v>201</v>
      </c>
      <c r="D288" s="28">
        <v>0.65</v>
      </c>
      <c r="E288" s="27">
        <v>0</v>
      </c>
    </row>
    <row r="289" spans="1:5" x14ac:dyDescent="0.35">
      <c r="A289" s="125"/>
      <c r="B289" s="126"/>
      <c r="C289" s="50" t="s">
        <v>202</v>
      </c>
      <c r="D289" s="28">
        <v>0.7</v>
      </c>
      <c r="E289" s="27">
        <v>0</v>
      </c>
    </row>
    <row r="290" spans="1:5" x14ac:dyDescent="0.35">
      <c r="A290" s="125"/>
      <c r="B290" s="126"/>
      <c r="C290" s="50" t="s">
        <v>203</v>
      </c>
      <c r="D290" s="28">
        <v>0.75</v>
      </c>
      <c r="E290" s="27">
        <v>0</v>
      </c>
    </row>
    <row r="291" spans="1:5" x14ac:dyDescent="0.35">
      <c r="A291" s="125"/>
      <c r="B291" s="126"/>
      <c r="C291" s="50" t="s">
        <v>204</v>
      </c>
      <c r="D291" s="28">
        <v>0.8</v>
      </c>
      <c r="E291" s="27">
        <v>0</v>
      </c>
    </row>
    <row r="292" spans="1:5" x14ac:dyDescent="0.35">
      <c r="A292" s="125"/>
      <c r="B292" s="126"/>
      <c r="C292" s="50" t="s">
        <v>205</v>
      </c>
      <c r="D292" s="28">
        <v>0.85</v>
      </c>
      <c r="E292" s="27">
        <v>0</v>
      </c>
    </row>
    <row r="293" spans="1:5" x14ac:dyDescent="0.35">
      <c r="A293" s="125"/>
      <c r="B293" s="126"/>
      <c r="C293" s="50" t="s">
        <v>206</v>
      </c>
      <c r="D293" s="28">
        <v>0.9</v>
      </c>
      <c r="E293" s="27">
        <v>0</v>
      </c>
    </row>
    <row r="294" spans="1:5" x14ac:dyDescent="0.35">
      <c r="A294" s="125"/>
      <c r="B294" s="126"/>
      <c r="C294" s="50" t="s">
        <v>207</v>
      </c>
      <c r="D294" s="28">
        <v>0.95</v>
      </c>
      <c r="E294" s="27">
        <v>0</v>
      </c>
    </row>
    <row r="295" spans="1:5" x14ac:dyDescent="0.35">
      <c r="A295" s="125"/>
      <c r="B295" s="126"/>
      <c r="C295" s="50" t="s">
        <v>208</v>
      </c>
      <c r="D295" s="28">
        <v>1</v>
      </c>
      <c r="E295" s="27">
        <v>0</v>
      </c>
    </row>
    <row r="296" spans="1:5" x14ac:dyDescent="0.35">
      <c r="A296" s="125"/>
      <c r="B296" s="126"/>
      <c r="C296" s="49" t="s">
        <v>134</v>
      </c>
      <c r="D296" s="26" t="s">
        <v>136</v>
      </c>
      <c r="E296" s="26" t="s">
        <v>136</v>
      </c>
    </row>
    <row r="297" spans="1:5" x14ac:dyDescent="0.35">
      <c r="A297" s="125"/>
      <c r="B297" s="126"/>
    </row>
    <row r="298" spans="1:5" x14ac:dyDescent="0.35">
      <c r="A298" s="125"/>
      <c r="B298" s="126"/>
    </row>
    <row r="299" spans="1:5" x14ac:dyDescent="0.35">
      <c r="A299" s="125"/>
      <c r="B299" s="126"/>
    </row>
    <row r="300" spans="1:5" ht="15" customHeight="1" x14ac:dyDescent="0.35">
      <c r="A300" s="125">
        <f>A275+1</f>
        <v>13</v>
      </c>
      <c r="B300" s="126" t="str">
        <f>"Lista  "  &amp;A300&amp; "  "&amp; LOOKUP(A300,'entrada datos Edificación'!$E$3:$E$239,'entrada datos Edificación'!$I$3:$I$239)</f>
        <v>Lista  13  otros</v>
      </c>
      <c r="C300" s="49" t="s">
        <v>252</v>
      </c>
      <c r="D300" s="27">
        <v>0</v>
      </c>
      <c r="E300" s="27">
        <v>0</v>
      </c>
    </row>
    <row r="301" spans="1:5" ht="15" customHeight="1" x14ac:dyDescent="0.35">
      <c r="A301" s="125"/>
      <c r="B301" s="126"/>
      <c r="C301" s="50" t="s">
        <v>189</v>
      </c>
      <c r="D301" s="28">
        <v>0.05</v>
      </c>
      <c r="E301" s="27">
        <v>0</v>
      </c>
    </row>
    <row r="302" spans="1:5" x14ac:dyDescent="0.35">
      <c r="A302" s="125"/>
      <c r="B302" s="126"/>
      <c r="C302" s="50" t="s">
        <v>190</v>
      </c>
      <c r="D302" s="28">
        <v>0.1</v>
      </c>
      <c r="E302" s="27">
        <v>0</v>
      </c>
    </row>
    <row r="303" spans="1:5" x14ac:dyDescent="0.35">
      <c r="A303" s="125"/>
      <c r="B303" s="126"/>
      <c r="C303" s="50" t="s">
        <v>191</v>
      </c>
      <c r="D303" s="28">
        <v>0.15</v>
      </c>
      <c r="E303" s="27">
        <v>0</v>
      </c>
    </row>
    <row r="304" spans="1:5" x14ac:dyDescent="0.35">
      <c r="A304" s="125"/>
      <c r="B304" s="126"/>
      <c r="C304" s="50" t="s">
        <v>192</v>
      </c>
      <c r="D304" s="28">
        <v>0.2</v>
      </c>
      <c r="E304" s="27">
        <v>0</v>
      </c>
    </row>
    <row r="305" spans="1:5" x14ac:dyDescent="0.35">
      <c r="A305" s="125"/>
      <c r="B305" s="126"/>
      <c r="C305" s="50" t="s">
        <v>193</v>
      </c>
      <c r="D305" s="28">
        <v>0.25</v>
      </c>
      <c r="E305" s="27">
        <v>0</v>
      </c>
    </row>
    <row r="306" spans="1:5" x14ac:dyDescent="0.35">
      <c r="A306" s="125"/>
      <c r="B306" s="126"/>
      <c r="C306" s="50" t="s">
        <v>194</v>
      </c>
      <c r="D306" s="28">
        <v>0.3</v>
      </c>
      <c r="E306" s="27">
        <v>0</v>
      </c>
    </row>
    <row r="307" spans="1:5" x14ac:dyDescent="0.35">
      <c r="A307" s="125"/>
      <c r="B307" s="126"/>
      <c r="C307" s="50" t="s">
        <v>195</v>
      </c>
      <c r="D307" s="28">
        <v>0.35</v>
      </c>
      <c r="E307" s="27">
        <v>0</v>
      </c>
    </row>
    <row r="308" spans="1:5" x14ac:dyDescent="0.35">
      <c r="A308" s="125"/>
      <c r="B308" s="126"/>
      <c r="C308" s="50" t="s">
        <v>196</v>
      </c>
      <c r="D308" s="28">
        <v>0.4</v>
      </c>
      <c r="E308" s="27">
        <v>0</v>
      </c>
    </row>
    <row r="309" spans="1:5" x14ac:dyDescent="0.35">
      <c r="A309" s="125"/>
      <c r="B309" s="126"/>
      <c r="C309" s="50" t="s">
        <v>197</v>
      </c>
      <c r="D309" s="28">
        <v>0.45</v>
      </c>
      <c r="E309" s="27">
        <v>0</v>
      </c>
    </row>
    <row r="310" spans="1:5" x14ac:dyDescent="0.35">
      <c r="A310" s="125"/>
      <c r="B310" s="126"/>
      <c r="C310" s="50" t="s">
        <v>198</v>
      </c>
      <c r="D310" s="28">
        <v>0.5</v>
      </c>
      <c r="E310" s="27">
        <v>0</v>
      </c>
    </row>
    <row r="311" spans="1:5" x14ac:dyDescent="0.35">
      <c r="A311" s="125"/>
      <c r="B311" s="126"/>
      <c r="C311" s="50" t="s">
        <v>199</v>
      </c>
      <c r="D311" s="28">
        <v>0.55000000000000004</v>
      </c>
      <c r="E311" s="27">
        <v>0</v>
      </c>
    </row>
    <row r="312" spans="1:5" x14ac:dyDescent="0.35">
      <c r="A312" s="125"/>
      <c r="B312" s="126"/>
      <c r="C312" s="50" t="s">
        <v>200</v>
      </c>
      <c r="D312" s="28">
        <v>0.6</v>
      </c>
      <c r="E312" s="27">
        <v>0</v>
      </c>
    </row>
    <row r="313" spans="1:5" x14ac:dyDescent="0.35">
      <c r="A313" s="125"/>
      <c r="B313" s="126"/>
      <c r="C313" s="50" t="s">
        <v>201</v>
      </c>
      <c r="D313" s="28">
        <v>0.65</v>
      </c>
      <c r="E313" s="27">
        <v>0</v>
      </c>
    </row>
    <row r="314" spans="1:5" x14ac:dyDescent="0.35">
      <c r="A314" s="125"/>
      <c r="B314" s="126"/>
      <c r="C314" s="50" t="s">
        <v>202</v>
      </c>
      <c r="D314" s="28">
        <v>0.7</v>
      </c>
      <c r="E314" s="27">
        <v>0</v>
      </c>
    </row>
    <row r="315" spans="1:5" x14ac:dyDescent="0.35">
      <c r="A315" s="125"/>
      <c r="B315" s="126"/>
      <c r="C315" s="50" t="s">
        <v>203</v>
      </c>
      <c r="D315" s="28">
        <v>0.75</v>
      </c>
      <c r="E315" s="27">
        <v>0</v>
      </c>
    </row>
    <row r="316" spans="1:5" x14ac:dyDescent="0.35">
      <c r="A316" s="125"/>
      <c r="B316" s="126"/>
      <c r="C316" s="50" t="s">
        <v>204</v>
      </c>
      <c r="D316" s="28">
        <v>0.8</v>
      </c>
      <c r="E316" s="27">
        <v>0</v>
      </c>
    </row>
    <row r="317" spans="1:5" x14ac:dyDescent="0.35">
      <c r="A317" s="125"/>
      <c r="B317" s="126"/>
      <c r="C317" s="50" t="s">
        <v>205</v>
      </c>
      <c r="D317" s="28">
        <v>0.85</v>
      </c>
      <c r="E317" s="27">
        <v>0</v>
      </c>
    </row>
    <row r="318" spans="1:5" x14ac:dyDescent="0.35">
      <c r="A318" s="125"/>
      <c r="B318" s="126"/>
      <c r="C318" s="50" t="s">
        <v>206</v>
      </c>
      <c r="D318" s="28">
        <v>0.9</v>
      </c>
      <c r="E318" s="27">
        <v>0</v>
      </c>
    </row>
    <row r="319" spans="1:5" x14ac:dyDescent="0.35">
      <c r="A319" s="125"/>
      <c r="B319" s="126"/>
      <c r="C319" s="50" t="s">
        <v>207</v>
      </c>
      <c r="D319" s="28">
        <v>0.95</v>
      </c>
      <c r="E319" s="27">
        <v>0</v>
      </c>
    </row>
    <row r="320" spans="1:5" x14ac:dyDescent="0.35">
      <c r="A320" s="125"/>
      <c r="B320" s="126"/>
      <c r="C320" s="50" t="s">
        <v>208</v>
      </c>
      <c r="D320" s="28">
        <v>1</v>
      </c>
      <c r="E320" s="27">
        <v>0</v>
      </c>
    </row>
    <row r="321" spans="1:5" x14ac:dyDescent="0.35">
      <c r="A321" s="125"/>
      <c r="B321" s="126"/>
      <c r="C321" s="49" t="s">
        <v>134</v>
      </c>
      <c r="D321" s="26" t="s">
        <v>136</v>
      </c>
      <c r="E321" s="26" t="s">
        <v>136</v>
      </c>
    </row>
    <row r="322" spans="1:5" x14ac:dyDescent="0.35">
      <c r="A322" s="125"/>
      <c r="B322" s="126"/>
    </row>
    <row r="323" spans="1:5" x14ac:dyDescent="0.35">
      <c r="A323" s="125"/>
      <c r="B323" s="126"/>
    </row>
    <row r="324" spans="1:5" x14ac:dyDescent="0.35">
      <c r="A324" s="125"/>
      <c r="B324" s="126"/>
    </row>
    <row r="325" spans="1:5" ht="15" customHeight="1" x14ac:dyDescent="0.35">
      <c r="A325" s="125">
        <f>A300+1</f>
        <v>14</v>
      </c>
      <c r="B325" s="126" t="str">
        <f>"Lista  "  &amp;A325&amp; "  "&amp; LOOKUP(A325,'entrada datos Edificación'!$E$3:$E$239,'entrada datos Edificación'!$I$3:$I$239)</f>
        <v>Lista  14  rellenos</v>
      </c>
      <c r="C325" s="49" t="s">
        <v>252</v>
      </c>
      <c r="D325" s="27">
        <v>0</v>
      </c>
      <c r="E325" s="27">
        <v>0</v>
      </c>
    </row>
    <row r="326" spans="1:5" ht="15" customHeight="1" x14ac:dyDescent="0.35">
      <c r="A326" s="125"/>
      <c r="B326" s="126"/>
      <c r="C326" s="50" t="s">
        <v>189</v>
      </c>
      <c r="D326" s="28">
        <v>0.05</v>
      </c>
      <c r="E326" s="27">
        <v>0</v>
      </c>
    </row>
    <row r="327" spans="1:5" x14ac:dyDescent="0.35">
      <c r="A327" s="125"/>
      <c r="B327" s="126"/>
      <c r="C327" s="50" t="s">
        <v>190</v>
      </c>
      <c r="D327" s="28">
        <v>0.1</v>
      </c>
      <c r="E327" s="27">
        <v>0</v>
      </c>
    </row>
    <row r="328" spans="1:5" x14ac:dyDescent="0.35">
      <c r="A328" s="125"/>
      <c r="B328" s="126"/>
      <c r="C328" s="50" t="s">
        <v>191</v>
      </c>
      <c r="D328" s="28">
        <v>0.15</v>
      </c>
      <c r="E328" s="27">
        <v>0</v>
      </c>
    </row>
    <row r="329" spans="1:5" x14ac:dyDescent="0.35">
      <c r="A329" s="125"/>
      <c r="B329" s="126"/>
      <c r="C329" s="50" t="s">
        <v>192</v>
      </c>
      <c r="D329" s="28">
        <v>0.2</v>
      </c>
      <c r="E329" s="27">
        <v>0</v>
      </c>
    </row>
    <row r="330" spans="1:5" x14ac:dyDescent="0.35">
      <c r="A330" s="125"/>
      <c r="B330" s="126"/>
      <c r="C330" s="50" t="s">
        <v>193</v>
      </c>
      <c r="D330" s="28">
        <v>0.25</v>
      </c>
      <c r="E330" s="27">
        <v>0</v>
      </c>
    </row>
    <row r="331" spans="1:5" x14ac:dyDescent="0.35">
      <c r="A331" s="125"/>
      <c r="B331" s="126"/>
      <c r="C331" s="50" t="s">
        <v>194</v>
      </c>
      <c r="D331" s="28">
        <v>0.3</v>
      </c>
      <c r="E331" s="27">
        <v>0</v>
      </c>
    </row>
    <row r="332" spans="1:5" x14ac:dyDescent="0.35">
      <c r="A332" s="125"/>
      <c r="B332" s="126"/>
      <c r="C332" s="50" t="s">
        <v>195</v>
      </c>
      <c r="D332" s="28">
        <v>0.35</v>
      </c>
      <c r="E332" s="27">
        <v>0</v>
      </c>
    </row>
    <row r="333" spans="1:5" x14ac:dyDescent="0.35">
      <c r="A333" s="125"/>
      <c r="B333" s="126"/>
      <c r="C333" s="50" t="s">
        <v>196</v>
      </c>
      <c r="D333" s="28">
        <v>0.4</v>
      </c>
      <c r="E333" s="27">
        <v>0</v>
      </c>
    </row>
    <row r="334" spans="1:5" x14ac:dyDescent="0.35">
      <c r="A334" s="125"/>
      <c r="B334" s="126"/>
      <c r="C334" s="50" t="s">
        <v>197</v>
      </c>
      <c r="D334" s="28">
        <v>0.45</v>
      </c>
      <c r="E334" s="27">
        <v>0</v>
      </c>
    </row>
    <row r="335" spans="1:5" x14ac:dyDescent="0.35">
      <c r="A335" s="125"/>
      <c r="B335" s="126"/>
      <c r="C335" s="50" t="s">
        <v>198</v>
      </c>
      <c r="D335" s="28">
        <v>0.5</v>
      </c>
      <c r="E335" s="27">
        <v>0</v>
      </c>
    </row>
    <row r="336" spans="1:5" x14ac:dyDescent="0.35">
      <c r="A336" s="125"/>
      <c r="B336" s="126"/>
      <c r="C336" s="50" t="s">
        <v>199</v>
      </c>
      <c r="D336" s="28">
        <v>0.55000000000000004</v>
      </c>
      <c r="E336" s="27">
        <v>0</v>
      </c>
    </row>
    <row r="337" spans="1:5" x14ac:dyDescent="0.35">
      <c r="A337" s="125"/>
      <c r="B337" s="126"/>
      <c r="C337" s="50" t="s">
        <v>200</v>
      </c>
      <c r="D337" s="28">
        <v>0.6</v>
      </c>
      <c r="E337" s="27">
        <v>0</v>
      </c>
    </row>
    <row r="338" spans="1:5" x14ac:dyDescent="0.35">
      <c r="A338" s="125"/>
      <c r="B338" s="126"/>
      <c r="C338" s="50" t="s">
        <v>201</v>
      </c>
      <c r="D338" s="28">
        <v>0.65</v>
      </c>
      <c r="E338" s="27">
        <v>0</v>
      </c>
    </row>
    <row r="339" spans="1:5" x14ac:dyDescent="0.35">
      <c r="A339" s="125"/>
      <c r="B339" s="126"/>
      <c r="C339" s="50" t="s">
        <v>202</v>
      </c>
      <c r="D339" s="28">
        <v>0.7</v>
      </c>
      <c r="E339" s="27">
        <v>0</v>
      </c>
    </row>
    <row r="340" spans="1:5" x14ac:dyDescent="0.35">
      <c r="A340" s="125"/>
      <c r="B340" s="126"/>
      <c r="C340" s="50" t="s">
        <v>203</v>
      </c>
      <c r="D340" s="28">
        <v>0.75</v>
      </c>
      <c r="E340" s="27">
        <v>0</v>
      </c>
    </row>
    <row r="341" spans="1:5" x14ac:dyDescent="0.35">
      <c r="A341" s="125"/>
      <c r="B341" s="126"/>
      <c r="C341" s="50" t="s">
        <v>204</v>
      </c>
      <c r="D341" s="28">
        <v>0.8</v>
      </c>
      <c r="E341" s="27">
        <v>0</v>
      </c>
    </row>
    <row r="342" spans="1:5" x14ac:dyDescent="0.35">
      <c r="A342" s="125"/>
      <c r="B342" s="126"/>
      <c r="C342" s="50" t="s">
        <v>205</v>
      </c>
      <c r="D342" s="28">
        <v>0.85</v>
      </c>
      <c r="E342" s="27">
        <v>0</v>
      </c>
    </row>
    <row r="343" spans="1:5" x14ac:dyDescent="0.35">
      <c r="A343" s="125"/>
      <c r="B343" s="126"/>
      <c r="C343" s="50" t="s">
        <v>206</v>
      </c>
      <c r="D343" s="28">
        <v>0.9</v>
      </c>
      <c r="E343" s="27">
        <v>0</v>
      </c>
    </row>
    <row r="344" spans="1:5" x14ac:dyDescent="0.35">
      <c r="A344" s="125"/>
      <c r="B344" s="126"/>
      <c r="C344" s="50" t="s">
        <v>207</v>
      </c>
      <c r="D344" s="28">
        <v>0.95</v>
      </c>
      <c r="E344" s="27">
        <v>0</v>
      </c>
    </row>
    <row r="345" spans="1:5" x14ac:dyDescent="0.35">
      <c r="A345" s="125"/>
      <c r="B345" s="126"/>
      <c r="C345" s="50" t="s">
        <v>208</v>
      </c>
      <c r="D345" s="28">
        <v>1</v>
      </c>
      <c r="E345" s="27">
        <v>0</v>
      </c>
    </row>
    <row r="346" spans="1:5" x14ac:dyDescent="0.35">
      <c r="A346" s="125"/>
      <c r="B346" s="126"/>
      <c r="C346" s="49" t="s">
        <v>134</v>
      </c>
      <c r="D346" s="26" t="s">
        <v>136</v>
      </c>
      <c r="E346" s="26" t="s">
        <v>136</v>
      </c>
    </row>
    <row r="347" spans="1:5" x14ac:dyDescent="0.35">
      <c r="A347" s="125"/>
      <c r="B347" s="126"/>
    </row>
    <row r="348" spans="1:5" x14ac:dyDescent="0.35">
      <c r="A348" s="125"/>
      <c r="B348" s="126"/>
    </row>
    <row r="349" spans="1:5" x14ac:dyDescent="0.35">
      <c r="A349" s="125"/>
      <c r="B349" s="126"/>
    </row>
    <row r="350" spans="1:5" ht="15" customHeight="1" x14ac:dyDescent="0.35">
      <c r="A350" s="125">
        <f>A325+1</f>
        <v>15</v>
      </c>
      <c r="B350" s="126" t="str">
        <f>"Lista  "  &amp;A350&amp; "  "&amp; LOOKUP(A350,'entrada datos Edificación'!$E$3:$E$239,'entrada datos Edificación'!$I$3:$I$239)</f>
        <v>Lista  15  áridos</v>
      </c>
      <c r="C350" s="49" t="s">
        <v>252</v>
      </c>
      <c r="D350" s="27">
        <v>0</v>
      </c>
      <c r="E350" s="27">
        <v>0</v>
      </c>
    </row>
    <row r="351" spans="1:5" ht="15" customHeight="1" x14ac:dyDescent="0.35">
      <c r="A351" s="125"/>
      <c r="B351" s="126"/>
      <c r="C351" s="50" t="s">
        <v>189</v>
      </c>
      <c r="D351" s="28">
        <v>0.05</v>
      </c>
      <c r="E351" s="27">
        <v>0</v>
      </c>
    </row>
    <row r="352" spans="1:5" x14ac:dyDescent="0.35">
      <c r="A352" s="125"/>
      <c r="B352" s="126"/>
      <c r="C352" s="50" t="s">
        <v>190</v>
      </c>
      <c r="D352" s="28">
        <v>0.1</v>
      </c>
      <c r="E352" s="27">
        <v>0</v>
      </c>
    </row>
    <row r="353" spans="1:5" x14ac:dyDescent="0.35">
      <c r="A353" s="125"/>
      <c r="B353" s="126"/>
      <c r="C353" s="50" t="s">
        <v>191</v>
      </c>
      <c r="D353" s="28">
        <v>0.15</v>
      </c>
      <c r="E353" s="27">
        <v>0</v>
      </c>
    </row>
    <row r="354" spans="1:5" x14ac:dyDescent="0.35">
      <c r="A354" s="125"/>
      <c r="B354" s="126"/>
      <c r="C354" s="50" t="s">
        <v>192</v>
      </c>
      <c r="D354" s="28">
        <v>0.2</v>
      </c>
      <c r="E354" s="27">
        <v>0</v>
      </c>
    </row>
    <row r="355" spans="1:5" x14ac:dyDescent="0.35">
      <c r="A355" s="125"/>
      <c r="B355" s="126"/>
      <c r="C355" s="50" t="s">
        <v>193</v>
      </c>
      <c r="D355" s="28">
        <v>0.25</v>
      </c>
      <c r="E355" s="27">
        <v>0</v>
      </c>
    </row>
    <row r="356" spans="1:5" x14ac:dyDescent="0.35">
      <c r="A356" s="125"/>
      <c r="B356" s="126"/>
      <c r="C356" s="50" t="s">
        <v>194</v>
      </c>
      <c r="D356" s="28">
        <v>0.3</v>
      </c>
      <c r="E356" s="27">
        <v>0</v>
      </c>
    </row>
    <row r="357" spans="1:5" x14ac:dyDescent="0.35">
      <c r="A357" s="125"/>
      <c r="B357" s="126"/>
      <c r="C357" s="50" t="s">
        <v>195</v>
      </c>
      <c r="D357" s="28">
        <v>0.35</v>
      </c>
      <c r="E357" s="27">
        <v>0</v>
      </c>
    </row>
    <row r="358" spans="1:5" x14ac:dyDescent="0.35">
      <c r="A358" s="125"/>
      <c r="B358" s="126"/>
      <c r="C358" s="50" t="s">
        <v>196</v>
      </c>
      <c r="D358" s="28">
        <v>0.4</v>
      </c>
      <c r="E358" s="27">
        <v>0</v>
      </c>
    </row>
    <row r="359" spans="1:5" x14ac:dyDescent="0.35">
      <c r="A359" s="125"/>
      <c r="B359" s="126"/>
      <c r="C359" s="50" t="s">
        <v>197</v>
      </c>
      <c r="D359" s="28">
        <v>0.45</v>
      </c>
      <c r="E359" s="27">
        <v>0</v>
      </c>
    </row>
    <row r="360" spans="1:5" x14ac:dyDescent="0.35">
      <c r="A360" s="125"/>
      <c r="B360" s="126"/>
      <c r="C360" s="50" t="s">
        <v>198</v>
      </c>
      <c r="D360" s="28">
        <v>0.5</v>
      </c>
      <c r="E360" s="27">
        <v>0</v>
      </c>
    </row>
    <row r="361" spans="1:5" x14ac:dyDescent="0.35">
      <c r="A361" s="125"/>
      <c r="B361" s="126"/>
      <c r="C361" s="50" t="s">
        <v>199</v>
      </c>
      <c r="D361" s="28">
        <v>0.55000000000000004</v>
      </c>
      <c r="E361" s="27">
        <v>0</v>
      </c>
    </row>
    <row r="362" spans="1:5" x14ac:dyDescent="0.35">
      <c r="A362" s="125"/>
      <c r="B362" s="126"/>
      <c r="C362" s="50" t="s">
        <v>200</v>
      </c>
      <c r="D362" s="28">
        <v>0.6</v>
      </c>
      <c r="E362" s="27">
        <v>0</v>
      </c>
    </row>
    <row r="363" spans="1:5" x14ac:dyDescent="0.35">
      <c r="A363" s="125"/>
      <c r="B363" s="126"/>
      <c r="C363" s="50" t="s">
        <v>201</v>
      </c>
      <c r="D363" s="28">
        <v>0.65</v>
      </c>
      <c r="E363" s="27">
        <v>0</v>
      </c>
    </row>
    <row r="364" spans="1:5" x14ac:dyDescent="0.35">
      <c r="A364" s="125"/>
      <c r="B364" s="126"/>
      <c r="C364" s="50" t="s">
        <v>202</v>
      </c>
      <c r="D364" s="28">
        <v>0.7</v>
      </c>
      <c r="E364" s="27">
        <v>0</v>
      </c>
    </row>
    <row r="365" spans="1:5" x14ac:dyDescent="0.35">
      <c r="A365" s="125"/>
      <c r="B365" s="126"/>
      <c r="C365" s="50" t="s">
        <v>203</v>
      </c>
      <c r="D365" s="28">
        <v>0.75</v>
      </c>
      <c r="E365" s="27">
        <v>0</v>
      </c>
    </row>
    <row r="366" spans="1:5" x14ac:dyDescent="0.35">
      <c r="A366" s="125"/>
      <c r="B366" s="126"/>
      <c r="C366" s="50" t="s">
        <v>204</v>
      </c>
      <c r="D366" s="28">
        <v>0.8</v>
      </c>
      <c r="E366" s="27">
        <v>0</v>
      </c>
    </row>
    <row r="367" spans="1:5" x14ac:dyDescent="0.35">
      <c r="A367" s="125"/>
      <c r="B367" s="126"/>
      <c r="C367" s="50" t="s">
        <v>205</v>
      </c>
      <c r="D367" s="28">
        <v>0.85</v>
      </c>
      <c r="E367" s="27">
        <v>0</v>
      </c>
    </row>
    <row r="368" spans="1:5" x14ac:dyDescent="0.35">
      <c r="A368" s="125"/>
      <c r="B368" s="126"/>
      <c r="C368" s="50" t="s">
        <v>206</v>
      </c>
      <c r="D368" s="28">
        <v>0.9</v>
      </c>
      <c r="E368" s="27">
        <v>0</v>
      </c>
    </row>
    <row r="369" spans="1:5" x14ac:dyDescent="0.35">
      <c r="A369" s="125"/>
      <c r="B369" s="126"/>
      <c r="C369" s="50" t="s">
        <v>207</v>
      </c>
      <c r="D369" s="28">
        <v>0.95</v>
      </c>
      <c r="E369" s="27">
        <v>0</v>
      </c>
    </row>
    <row r="370" spans="1:5" x14ac:dyDescent="0.35">
      <c r="A370" s="125"/>
      <c r="B370" s="126"/>
      <c r="C370" s="50" t="s">
        <v>208</v>
      </c>
      <c r="D370" s="28">
        <v>1</v>
      </c>
      <c r="E370" s="27">
        <v>0</v>
      </c>
    </row>
    <row r="371" spans="1:5" x14ac:dyDescent="0.35">
      <c r="A371" s="125"/>
      <c r="B371" s="126"/>
      <c r="C371" s="49" t="s">
        <v>134</v>
      </c>
      <c r="D371" s="26" t="s">
        <v>136</v>
      </c>
      <c r="E371" s="26" t="s">
        <v>136</v>
      </c>
    </row>
    <row r="372" spans="1:5" x14ac:dyDescent="0.35">
      <c r="A372" s="125"/>
      <c r="B372" s="126"/>
    </row>
    <row r="373" spans="1:5" x14ac:dyDescent="0.35">
      <c r="A373" s="125"/>
      <c r="B373" s="126"/>
    </row>
    <row r="374" spans="1:5" x14ac:dyDescent="0.35">
      <c r="A374" s="125"/>
      <c r="B374" s="126"/>
    </row>
    <row r="375" spans="1:5" ht="15" customHeight="1" x14ac:dyDescent="0.35">
      <c r="A375" s="125">
        <f>A350+1</f>
        <v>16</v>
      </c>
      <c r="B375" s="126" t="str">
        <f>"Lista  "  &amp;A375&amp; "  "&amp; LOOKUP(A375,'entrada datos Edificación'!$E$3:$E$239,'entrada datos Edificación'!$I$3:$I$239)</f>
        <v>Lista  16  compost</v>
      </c>
      <c r="C375" s="49" t="s">
        <v>252</v>
      </c>
      <c r="D375" s="27">
        <v>0</v>
      </c>
      <c r="E375" s="27">
        <v>0</v>
      </c>
    </row>
    <row r="376" spans="1:5" ht="15" customHeight="1" x14ac:dyDescent="0.35">
      <c r="A376" s="125"/>
      <c r="B376" s="126"/>
      <c r="C376" s="50" t="s">
        <v>189</v>
      </c>
      <c r="D376" s="28">
        <v>0.05</v>
      </c>
      <c r="E376" s="27">
        <v>0</v>
      </c>
    </row>
    <row r="377" spans="1:5" x14ac:dyDescent="0.35">
      <c r="A377" s="125"/>
      <c r="B377" s="126"/>
      <c r="C377" s="50" t="s">
        <v>190</v>
      </c>
      <c r="D377" s="28">
        <v>0.1</v>
      </c>
      <c r="E377" s="27">
        <v>0</v>
      </c>
    </row>
    <row r="378" spans="1:5" x14ac:dyDescent="0.35">
      <c r="A378" s="125"/>
      <c r="B378" s="126"/>
      <c r="C378" s="50" t="s">
        <v>191</v>
      </c>
      <c r="D378" s="28">
        <v>0.15</v>
      </c>
      <c r="E378" s="27">
        <v>0</v>
      </c>
    </row>
    <row r="379" spans="1:5" x14ac:dyDescent="0.35">
      <c r="A379" s="125"/>
      <c r="B379" s="126"/>
      <c r="C379" s="50" t="s">
        <v>192</v>
      </c>
      <c r="D379" s="28">
        <v>0.2</v>
      </c>
      <c r="E379" s="27">
        <v>0</v>
      </c>
    </row>
    <row r="380" spans="1:5" x14ac:dyDescent="0.35">
      <c r="A380" s="125"/>
      <c r="B380" s="126"/>
      <c r="C380" s="50" t="s">
        <v>193</v>
      </c>
      <c r="D380" s="28">
        <v>0.25</v>
      </c>
      <c r="E380" s="27">
        <v>0</v>
      </c>
    </row>
    <row r="381" spans="1:5" x14ac:dyDescent="0.35">
      <c r="A381" s="125"/>
      <c r="B381" s="126"/>
      <c r="C381" s="50" t="s">
        <v>194</v>
      </c>
      <c r="D381" s="28">
        <v>0.3</v>
      </c>
      <c r="E381" s="27">
        <v>0</v>
      </c>
    </row>
    <row r="382" spans="1:5" x14ac:dyDescent="0.35">
      <c r="A382" s="125"/>
      <c r="B382" s="126"/>
      <c r="C382" s="50" t="s">
        <v>195</v>
      </c>
      <c r="D382" s="28">
        <v>0.35</v>
      </c>
      <c r="E382" s="27">
        <v>0</v>
      </c>
    </row>
    <row r="383" spans="1:5" x14ac:dyDescent="0.35">
      <c r="A383" s="125"/>
      <c r="B383" s="126"/>
      <c r="C383" s="50" t="s">
        <v>196</v>
      </c>
      <c r="D383" s="28">
        <v>0.4</v>
      </c>
      <c r="E383" s="27">
        <v>0</v>
      </c>
    </row>
    <row r="384" spans="1:5" x14ac:dyDescent="0.35">
      <c r="A384" s="125"/>
      <c r="B384" s="126"/>
      <c r="C384" s="50" t="s">
        <v>197</v>
      </c>
      <c r="D384" s="28">
        <v>0.45</v>
      </c>
      <c r="E384" s="27">
        <v>0</v>
      </c>
    </row>
    <row r="385" spans="1:5" x14ac:dyDescent="0.35">
      <c r="A385" s="125"/>
      <c r="B385" s="126"/>
      <c r="C385" s="50" t="s">
        <v>198</v>
      </c>
      <c r="D385" s="28">
        <v>0.5</v>
      </c>
      <c r="E385" s="27">
        <v>0</v>
      </c>
    </row>
    <row r="386" spans="1:5" x14ac:dyDescent="0.35">
      <c r="A386" s="125"/>
      <c r="B386" s="126"/>
      <c r="C386" s="50" t="s">
        <v>199</v>
      </c>
      <c r="D386" s="28">
        <v>0.55000000000000004</v>
      </c>
      <c r="E386" s="27">
        <v>0</v>
      </c>
    </row>
    <row r="387" spans="1:5" x14ac:dyDescent="0.35">
      <c r="A387" s="125"/>
      <c r="B387" s="126"/>
      <c r="C387" s="50" t="s">
        <v>200</v>
      </c>
      <c r="D387" s="28">
        <v>0.6</v>
      </c>
      <c r="E387" s="27">
        <v>0</v>
      </c>
    </row>
    <row r="388" spans="1:5" x14ac:dyDescent="0.35">
      <c r="A388" s="125"/>
      <c r="B388" s="126"/>
      <c r="C388" s="50" t="s">
        <v>201</v>
      </c>
      <c r="D388" s="28">
        <v>0.65</v>
      </c>
      <c r="E388" s="27">
        <v>0</v>
      </c>
    </row>
    <row r="389" spans="1:5" x14ac:dyDescent="0.35">
      <c r="A389" s="125"/>
      <c r="B389" s="126"/>
      <c r="C389" s="50" t="s">
        <v>202</v>
      </c>
      <c r="D389" s="28">
        <v>0.7</v>
      </c>
      <c r="E389" s="27">
        <v>0</v>
      </c>
    </row>
    <row r="390" spans="1:5" x14ac:dyDescent="0.35">
      <c r="A390" s="125"/>
      <c r="B390" s="126"/>
      <c r="C390" s="50" t="s">
        <v>203</v>
      </c>
      <c r="D390" s="28">
        <v>0.75</v>
      </c>
      <c r="E390" s="27">
        <v>0</v>
      </c>
    </row>
    <row r="391" spans="1:5" x14ac:dyDescent="0.35">
      <c r="A391" s="125"/>
      <c r="B391" s="126"/>
      <c r="C391" s="50" t="s">
        <v>204</v>
      </c>
      <c r="D391" s="28">
        <v>0.8</v>
      </c>
      <c r="E391" s="27">
        <v>0</v>
      </c>
    </row>
    <row r="392" spans="1:5" x14ac:dyDescent="0.35">
      <c r="A392" s="125"/>
      <c r="B392" s="126"/>
      <c r="C392" s="50" t="s">
        <v>205</v>
      </c>
      <c r="D392" s="28">
        <v>0.85</v>
      </c>
      <c r="E392" s="27">
        <v>0</v>
      </c>
    </row>
    <row r="393" spans="1:5" x14ac:dyDescent="0.35">
      <c r="A393" s="125"/>
      <c r="B393" s="126"/>
      <c r="C393" s="50" t="s">
        <v>206</v>
      </c>
      <c r="D393" s="28">
        <v>0.9</v>
      </c>
      <c r="E393" s="27">
        <v>0</v>
      </c>
    </row>
    <row r="394" spans="1:5" x14ac:dyDescent="0.35">
      <c r="A394" s="125"/>
      <c r="B394" s="126"/>
      <c r="C394" s="50" t="s">
        <v>207</v>
      </c>
      <c r="D394" s="28">
        <v>0.95</v>
      </c>
      <c r="E394" s="27">
        <v>0</v>
      </c>
    </row>
    <row r="395" spans="1:5" x14ac:dyDescent="0.35">
      <c r="A395" s="125"/>
      <c r="B395" s="126"/>
      <c r="C395" s="50" t="s">
        <v>208</v>
      </c>
      <c r="D395" s="28">
        <v>1</v>
      </c>
      <c r="E395" s="27">
        <v>0</v>
      </c>
    </row>
    <row r="396" spans="1:5" x14ac:dyDescent="0.35">
      <c r="A396" s="125"/>
      <c r="B396" s="126"/>
      <c r="C396" s="49" t="s">
        <v>134</v>
      </c>
      <c r="D396" s="26" t="s">
        <v>136</v>
      </c>
      <c r="E396" s="26" t="s">
        <v>136</v>
      </c>
    </row>
    <row r="397" spans="1:5" x14ac:dyDescent="0.35">
      <c r="A397" s="125"/>
      <c r="B397" s="126"/>
    </row>
    <row r="398" spans="1:5" x14ac:dyDescent="0.35">
      <c r="A398" s="125"/>
      <c r="B398" s="126"/>
    </row>
    <row r="399" spans="1:5" x14ac:dyDescent="0.35">
      <c r="A399" s="125"/>
      <c r="B399" s="126"/>
    </row>
    <row r="400" spans="1:5" ht="15" customHeight="1" x14ac:dyDescent="0.35">
      <c r="A400" s="125">
        <f>A375+1</f>
        <v>17</v>
      </c>
      <c r="B400" s="126" t="str">
        <f>"Lista  "  &amp;A400&amp; "  "&amp; LOOKUP(A400,'entrada datos Edificación'!$E$3:$E$239,'entrada datos Edificación'!$I$3:$I$239)</f>
        <v>Lista  17  mulch</v>
      </c>
      <c r="C400" s="49" t="s">
        <v>252</v>
      </c>
      <c r="D400" s="27">
        <v>0</v>
      </c>
      <c r="E400" s="27">
        <v>0</v>
      </c>
    </row>
    <row r="401" spans="1:5" ht="15" customHeight="1" x14ac:dyDescent="0.35">
      <c r="A401" s="125"/>
      <c r="B401" s="126"/>
      <c r="C401" s="50" t="s">
        <v>189</v>
      </c>
      <c r="D401" s="28">
        <v>0.05</v>
      </c>
      <c r="E401" s="27">
        <v>0</v>
      </c>
    </row>
    <row r="402" spans="1:5" x14ac:dyDescent="0.35">
      <c r="A402" s="125"/>
      <c r="B402" s="126"/>
      <c r="C402" s="50" t="s">
        <v>190</v>
      </c>
      <c r="D402" s="28">
        <v>0.1</v>
      </c>
      <c r="E402" s="27">
        <v>0</v>
      </c>
    </row>
    <row r="403" spans="1:5" x14ac:dyDescent="0.35">
      <c r="A403" s="125"/>
      <c r="B403" s="126"/>
      <c r="C403" s="50" t="s">
        <v>191</v>
      </c>
      <c r="D403" s="28">
        <v>0.15</v>
      </c>
      <c r="E403" s="27">
        <v>0</v>
      </c>
    </row>
    <row r="404" spans="1:5" x14ac:dyDescent="0.35">
      <c r="A404" s="125"/>
      <c r="B404" s="126"/>
      <c r="C404" s="50" t="s">
        <v>192</v>
      </c>
      <c r="D404" s="28">
        <v>0.2</v>
      </c>
      <c r="E404" s="27">
        <v>0</v>
      </c>
    </row>
    <row r="405" spans="1:5" x14ac:dyDescent="0.35">
      <c r="A405" s="125"/>
      <c r="B405" s="126"/>
      <c r="C405" s="50" t="s">
        <v>193</v>
      </c>
      <c r="D405" s="28">
        <v>0.25</v>
      </c>
      <c r="E405" s="27">
        <v>0</v>
      </c>
    </row>
    <row r="406" spans="1:5" x14ac:dyDescent="0.35">
      <c r="A406" s="125"/>
      <c r="B406" s="126"/>
      <c r="C406" s="50" t="s">
        <v>194</v>
      </c>
      <c r="D406" s="28">
        <v>0.3</v>
      </c>
      <c r="E406" s="27">
        <v>0</v>
      </c>
    </row>
    <row r="407" spans="1:5" x14ac:dyDescent="0.35">
      <c r="A407" s="125"/>
      <c r="B407" s="126"/>
      <c r="C407" s="50" t="s">
        <v>195</v>
      </c>
      <c r="D407" s="28">
        <v>0.35</v>
      </c>
      <c r="E407" s="27">
        <v>0</v>
      </c>
    </row>
    <row r="408" spans="1:5" x14ac:dyDescent="0.35">
      <c r="A408" s="125"/>
      <c r="B408" s="126"/>
      <c r="C408" s="50" t="s">
        <v>196</v>
      </c>
      <c r="D408" s="28">
        <v>0.4</v>
      </c>
      <c r="E408" s="27">
        <v>0</v>
      </c>
    </row>
    <row r="409" spans="1:5" x14ac:dyDescent="0.35">
      <c r="A409" s="125"/>
      <c r="B409" s="126"/>
      <c r="C409" s="50" t="s">
        <v>197</v>
      </c>
      <c r="D409" s="28">
        <v>0.45</v>
      </c>
      <c r="E409" s="27">
        <v>0</v>
      </c>
    </row>
    <row r="410" spans="1:5" x14ac:dyDescent="0.35">
      <c r="A410" s="125"/>
      <c r="B410" s="126"/>
      <c r="C410" s="50" t="s">
        <v>198</v>
      </c>
      <c r="D410" s="28">
        <v>0.5</v>
      </c>
      <c r="E410" s="27">
        <v>0</v>
      </c>
    </row>
    <row r="411" spans="1:5" x14ac:dyDescent="0.35">
      <c r="A411" s="125"/>
      <c r="B411" s="126"/>
      <c r="C411" s="50" t="s">
        <v>199</v>
      </c>
      <c r="D411" s="28">
        <v>0.55000000000000004</v>
      </c>
      <c r="E411" s="27">
        <v>0</v>
      </c>
    </row>
    <row r="412" spans="1:5" x14ac:dyDescent="0.35">
      <c r="A412" s="125"/>
      <c r="B412" s="126"/>
      <c r="C412" s="50" t="s">
        <v>200</v>
      </c>
      <c r="D412" s="28">
        <v>0.6</v>
      </c>
      <c r="E412" s="27">
        <v>0</v>
      </c>
    </row>
    <row r="413" spans="1:5" x14ac:dyDescent="0.35">
      <c r="A413" s="125"/>
      <c r="B413" s="126"/>
      <c r="C413" s="50" t="s">
        <v>201</v>
      </c>
      <c r="D413" s="28">
        <v>0.65</v>
      </c>
      <c r="E413" s="27">
        <v>0</v>
      </c>
    </row>
    <row r="414" spans="1:5" x14ac:dyDescent="0.35">
      <c r="A414" s="125"/>
      <c r="B414" s="126"/>
      <c r="C414" s="50" t="s">
        <v>202</v>
      </c>
      <c r="D414" s="28">
        <v>0.7</v>
      </c>
      <c r="E414" s="27">
        <v>0</v>
      </c>
    </row>
    <row r="415" spans="1:5" x14ac:dyDescent="0.35">
      <c r="A415" s="125"/>
      <c r="B415" s="126"/>
      <c r="C415" s="50" t="s">
        <v>203</v>
      </c>
      <c r="D415" s="28">
        <v>0.75</v>
      </c>
      <c r="E415" s="27">
        <v>0</v>
      </c>
    </row>
    <row r="416" spans="1:5" x14ac:dyDescent="0.35">
      <c r="A416" s="125"/>
      <c r="B416" s="126"/>
      <c r="C416" s="50" t="s">
        <v>204</v>
      </c>
      <c r="D416" s="28">
        <v>0.8</v>
      </c>
      <c r="E416" s="27">
        <v>0</v>
      </c>
    </row>
    <row r="417" spans="1:5" x14ac:dyDescent="0.35">
      <c r="A417" s="125"/>
      <c r="B417" s="126"/>
      <c r="C417" s="50" t="s">
        <v>205</v>
      </c>
      <c r="D417" s="28">
        <v>0.85</v>
      </c>
      <c r="E417" s="27">
        <v>0</v>
      </c>
    </row>
    <row r="418" spans="1:5" x14ac:dyDescent="0.35">
      <c r="A418" s="125"/>
      <c r="B418" s="126"/>
      <c r="C418" s="50" t="s">
        <v>206</v>
      </c>
      <c r="D418" s="28">
        <v>0.9</v>
      </c>
      <c r="E418" s="27">
        <v>0</v>
      </c>
    </row>
    <row r="419" spans="1:5" x14ac:dyDescent="0.35">
      <c r="A419" s="125"/>
      <c r="B419" s="126"/>
      <c r="C419" s="50" t="s">
        <v>207</v>
      </c>
      <c r="D419" s="28">
        <v>0.95</v>
      </c>
      <c r="E419" s="27">
        <v>0</v>
      </c>
    </row>
    <row r="420" spans="1:5" x14ac:dyDescent="0.35">
      <c r="A420" s="125"/>
      <c r="B420" s="126"/>
      <c r="C420" s="50" t="s">
        <v>208</v>
      </c>
      <c r="D420" s="28">
        <v>1</v>
      </c>
      <c r="E420" s="27">
        <v>0</v>
      </c>
    </row>
    <row r="421" spans="1:5" x14ac:dyDescent="0.35">
      <c r="A421" s="125"/>
      <c r="B421" s="126"/>
      <c r="C421" s="49" t="s">
        <v>134</v>
      </c>
      <c r="D421" s="26" t="s">
        <v>136</v>
      </c>
      <c r="E421" s="26" t="s">
        <v>136</v>
      </c>
    </row>
    <row r="422" spans="1:5" x14ac:dyDescent="0.35">
      <c r="A422" s="125"/>
      <c r="B422" s="126"/>
    </row>
    <row r="423" spans="1:5" x14ac:dyDescent="0.35">
      <c r="A423" s="125"/>
      <c r="B423" s="126"/>
    </row>
    <row r="424" spans="1:5" x14ac:dyDescent="0.35">
      <c r="A424" s="125"/>
      <c r="B424" s="126"/>
    </row>
    <row r="425" spans="1:5" ht="15" customHeight="1" x14ac:dyDescent="0.35">
      <c r="A425" s="125">
        <f>A400+1</f>
        <v>18</v>
      </c>
      <c r="B425" s="126" t="str">
        <f>"Lista  "  &amp;A425&amp; "  "&amp; LOOKUP(A425,'entrada datos Edificación'!$E$3:$E$239,'entrada datos Edificación'!$I$3:$I$239)</f>
        <v>Lista  18  otros</v>
      </c>
      <c r="C425" s="49" t="s">
        <v>252</v>
      </c>
      <c r="D425" s="27">
        <v>0</v>
      </c>
      <c r="E425" s="27">
        <v>0</v>
      </c>
    </row>
    <row r="426" spans="1:5" ht="15" customHeight="1" x14ac:dyDescent="0.35">
      <c r="A426" s="125"/>
      <c r="B426" s="126"/>
      <c r="C426" s="50" t="s">
        <v>189</v>
      </c>
      <c r="D426" s="28">
        <v>0.05</v>
      </c>
      <c r="E426" s="27">
        <v>0</v>
      </c>
    </row>
    <row r="427" spans="1:5" x14ac:dyDescent="0.35">
      <c r="A427" s="125"/>
      <c r="B427" s="126"/>
      <c r="C427" s="50" t="s">
        <v>190</v>
      </c>
      <c r="D427" s="28">
        <v>0.1</v>
      </c>
      <c r="E427" s="27">
        <v>0</v>
      </c>
    </row>
    <row r="428" spans="1:5" x14ac:dyDescent="0.35">
      <c r="A428" s="125"/>
      <c r="B428" s="126"/>
      <c r="C428" s="50" t="s">
        <v>191</v>
      </c>
      <c r="D428" s="28">
        <v>0.15</v>
      </c>
      <c r="E428" s="27">
        <v>0</v>
      </c>
    </row>
    <row r="429" spans="1:5" x14ac:dyDescent="0.35">
      <c r="A429" s="125"/>
      <c r="B429" s="126"/>
      <c r="C429" s="50" t="s">
        <v>192</v>
      </c>
      <c r="D429" s="28">
        <v>0.2</v>
      </c>
      <c r="E429" s="27">
        <v>0</v>
      </c>
    </row>
    <row r="430" spans="1:5" x14ac:dyDescent="0.35">
      <c r="A430" s="125"/>
      <c r="B430" s="126"/>
      <c r="C430" s="50" t="s">
        <v>193</v>
      </c>
      <c r="D430" s="28">
        <v>0.25</v>
      </c>
      <c r="E430" s="27">
        <v>0</v>
      </c>
    </row>
    <row r="431" spans="1:5" x14ac:dyDescent="0.35">
      <c r="A431" s="125"/>
      <c r="B431" s="126"/>
      <c r="C431" s="50" t="s">
        <v>194</v>
      </c>
      <c r="D431" s="28">
        <v>0.3</v>
      </c>
      <c r="E431" s="27">
        <v>0</v>
      </c>
    </row>
    <row r="432" spans="1:5" x14ac:dyDescent="0.35">
      <c r="A432" s="125"/>
      <c r="B432" s="126"/>
      <c r="C432" s="50" t="s">
        <v>195</v>
      </c>
      <c r="D432" s="28">
        <v>0.35</v>
      </c>
      <c r="E432" s="27">
        <v>0</v>
      </c>
    </row>
    <row r="433" spans="1:5" x14ac:dyDescent="0.35">
      <c r="A433" s="125"/>
      <c r="B433" s="126"/>
      <c r="C433" s="50" t="s">
        <v>196</v>
      </c>
      <c r="D433" s="28">
        <v>0.4</v>
      </c>
      <c r="E433" s="27">
        <v>0</v>
      </c>
    </row>
    <row r="434" spans="1:5" x14ac:dyDescent="0.35">
      <c r="A434" s="125"/>
      <c r="B434" s="126"/>
      <c r="C434" s="50" t="s">
        <v>197</v>
      </c>
      <c r="D434" s="28">
        <v>0.45</v>
      </c>
      <c r="E434" s="27">
        <v>0</v>
      </c>
    </row>
    <row r="435" spans="1:5" x14ac:dyDescent="0.35">
      <c r="A435" s="125"/>
      <c r="B435" s="126"/>
      <c r="C435" s="50" t="s">
        <v>198</v>
      </c>
      <c r="D435" s="28">
        <v>0.5</v>
      </c>
      <c r="E435" s="27">
        <v>0</v>
      </c>
    </row>
    <row r="436" spans="1:5" x14ac:dyDescent="0.35">
      <c r="A436" s="125"/>
      <c r="B436" s="126"/>
      <c r="C436" s="50" t="s">
        <v>199</v>
      </c>
      <c r="D436" s="28">
        <v>0.55000000000000004</v>
      </c>
      <c r="E436" s="27">
        <v>0</v>
      </c>
    </row>
    <row r="437" spans="1:5" x14ac:dyDescent="0.35">
      <c r="A437" s="125"/>
      <c r="B437" s="126"/>
      <c r="C437" s="50" t="s">
        <v>200</v>
      </c>
      <c r="D437" s="28">
        <v>0.6</v>
      </c>
      <c r="E437" s="27">
        <v>0</v>
      </c>
    </row>
    <row r="438" spans="1:5" x14ac:dyDescent="0.35">
      <c r="A438" s="125"/>
      <c r="B438" s="126"/>
      <c r="C438" s="50" t="s">
        <v>201</v>
      </c>
      <c r="D438" s="28">
        <v>0.65</v>
      </c>
      <c r="E438" s="27">
        <v>0</v>
      </c>
    </row>
    <row r="439" spans="1:5" x14ac:dyDescent="0.35">
      <c r="A439" s="125"/>
      <c r="B439" s="126"/>
      <c r="C439" s="50" t="s">
        <v>202</v>
      </c>
      <c r="D439" s="28">
        <v>0.7</v>
      </c>
      <c r="E439" s="27">
        <v>0</v>
      </c>
    </row>
    <row r="440" spans="1:5" x14ac:dyDescent="0.35">
      <c r="A440" s="125"/>
      <c r="B440" s="126"/>
      <c r="C440" s="50" t="s">
        <v>203</v>
      </c>
      <c r="D440" s="28">
        <v>0.75</v>
      </c>
      <c r="E440" s="27">
        <v>0</v>
      </c>
    </row>
    <row r="441" spans="1:5" x14ac:dyDescent="0.35">
      <c r="A441" s="125"/>
      <c r="B441" s="126"/>
      <c r="C441" s="50" t="s">
        <v>204</v>
      </c>
      <c r="D441" s="28">
        <v>0.8</v>
      </c>
      <c r="E441" s="27">
        <v>0</v>
      </c>
    </row>
    <row r="442" spans="1:5" x14ac:dyDescent="0.35">
      <c r="A442" s="125"/>
      <c r="B442" s="126"/>
      <c r="C442" s="50" t="s">
        <v>205</v>
      </c>
      <c r="D442" s="28">
        <v>0.85</v>
      </c>
      <c r="E442" s="27">
        <v>0</v>
      </c>
    </row>
    <row r="443" spans="1:5" x14ac:dyDescent="0.35">
      <c r="A443" s="125"/>
      <c r="B443" s="126"/>
      <c r="C443" s="50" t="s">
        <v>206</v>
      </c>
      <c r="D443" s="28">
        <v>0.9</v>
      </c>
      <c r="E443" s="27">
        <v>0</v>
      </c>
    </row>
    <row r="444" spans="1:5" x14ac:dyDescent="0.35">
      <c r="A444" s="125"/>
      <c r="B444" s="126"/>
      <c r="C444" s="50" t="s">
        <v>207</v>
      </c>
      <c r="D444" s="28">
        <v>0.95</v>
      </c>
      <c r="E444" s="27">
        <v>0</v>
      </c>
    </row>
    <row r="445" spans="1:5" x14ac:dyDescent="0.35">
      <c r="A445" s="125"/>
      <c r="B445" s="126"/>
      <c r="C445" s="50" t="s">
        <v>208</v>
      </c>
      <c r="D445" s="28">
        <v>1</v>
      </c>
      <c r="E445" s="27">
        <v>0</v>
      </c>
    </row>
    <row r="446" spans="1:5" x14ac:dyDescent="0.35">
      <c r="A446" s="125"/>
      <c r="B446" s="126"/>
      <c r="C446" s="49" t="s">
        <v>134</v>
      </c>
      <c r="D446" s="26" t="s">
        <v>136</v>
      </c>
      <c r="E446" s="26" t="s">
        <v>136</v>
      </c>
    </row>
    <row r="447" spans="1:5" x14ac:dyDescent="0.35">
      <c r="A447" s="125"/>
      <c r="B447" s="126"/>
    </row>
    <row r="448" spans="1:5" x14ac:dyDescent="0.35">
      <c r="A448" s="125"/>
      <c r="B448" s="126"/>
    </row>
    <row r="449" spans="1:5" x14ac:dyDescent="0.35">
      <c r="A449" s="125"/>
      <c r="B449" s="126"/>
    </row>
    <row r="450" spans="1:5" ht="15" customHeight="1" x14ac:dyDescent="0.35">
      <c r="A450" s="125">
        <f>A425+1</f>
        <v>19</v>
      </c>
      <c r="B450" s="126" t="str">
        <f>"Lista  "  &amp;A450&amp; "  "&amp; LOOKUP(A450,'entrada datos Edificación'!$E$3:$E$239,'entrada datos Edificación'!$I$3:$I$239)</f>
        <v>Lista  19  pilares, vigas y viguetas</v>
      </c>
      <c r="C450" s="49" t="s">
        <v>252</v>
      </c>
      <c r="D450" s="27">
        <v>0</v>
      </c>
      <c r="E450" s="27">
        <v>0</v>
      </c>
    </row>
    <row r="451" spans="1:5" ht="15" customHeight="1" x14ac:dyDescent="0.35">
      <c r="A451" s="125"/>
      <c r="B451" s="126"/>
      <c r="C451" s="50" t="s">
        <v>189</v>
      </c>
      <c r="D451" s="28">
        <v>0.05</v>
      </c>
      <c r="E451" s="27">
        <v>0</v>
      </c>
    </row>
    <row r="452" spans="1:5" x14ac:dyDescent="0.35">
      <c r="A452" s="125"/>
      <c r="B452" s="126"/>
      <c r="C452" s="50" t="s">
        <v>190</v>
      </c>
      <c r="D452" s="28">
        <v>0.1</v>
      </c>
      <c r="E452" s="27">
        <v>0</v>
      </c>
    </row>
    <row r="453" spans="1:5" x14ac:dyDescent="0.35">
      <c r="A453" s="125"/>
      <c r="B453" s="126"/>
      <c r="C453" s="50" t="s">
        <v>191</v>
      </c>
      <c r="D453" s="28">
        <v>0.15</v>
      </c>
      <c r="E453" s="27">
        <v>0</v>
      </c>
    </row>
    <row r="454" spans="1:5" x14ac:dyDescent="0.35">
      <c r="A454" s="125"/>
      <c r="B454" s="126"/>
      <c r="C454" s="50" t="s">
        <v>192</v>
      </c>
      <c r="D454" s="28">
        <v>0.2</v>
      </c>
      <c r="E454" s="27">
        <v>0</v>
      </c>
    </row>
    <row r="455" spans="1:5" x14ac:dyDescent="0.35">
      <c r="A455" s="125"/>
      <c r="B455" s="126"/>
      <c r="C455" s="50" t="s">
        <v>193</v>
      </c>
      <c r="D455" s="28">
        <v>0.25</v>
      </c>
      <c r="E455" s="27">
        <v>0</v>
      </c>
    </row>
    <row r="456" spans="1:5" x14ac:dyDescent="0.35">
      <c r="A456" s="125"/>
      <c r="B456" s="126"/>
      <c r="C456" s="50" t="s">
        <v>194</v>
      </c>
      <c r="D456" s="28">
        <v>0.3</v>
      </c>
      <c r="E456" s="27">
        <v>0</v>
      </c>
    </row>
    <row r="457" spans="1:5" x14ac:dyDescent="0.35">
      <c r="A457" s="125"/>
      <c r="B457" s="126"/>
      <c r="C457" s="50" t="s">
        <v>195</v>
      </c>
      <c r="D457" s="28">
        <v>0.35</v>
      </c>
      <c r="E457" s="27">
        <v>0</v>
      </c>
    </row>
    <row r="458" spans="1:5" x14ac:dyDescent="0.35">
      <c r="A458" s="125"/>
      <c r="B458" s="126"/>
      <c r="C458" s="50" t="s">
        <v>196</v>
      </c>
      <c r="D458" s="28">
        <v>0.4</v>
      </c>
      <c r="E458" s="27">
        <v>0</v>
      </c>
    </row>
    <row r="459" spans="1:5" x14ac:dyDescent="0.35">
      <c r="A459" s="125"/>
      <c r="B459" s="126"/>
      <c r="C459" s="50" t="s">
        <v>197</v>
      </c>
      <c r="D459" s="28">
        <v>0.45</v>
      </c>
      <c r="E459" s="27">
        <v>0</v>
      </c>
    </row>
    <row r="460" spans="1:5" x14ac:dyDescent="0.35">
      <c r="A460" s="125"/>
      <c r="B460" s="126"/>
      <c r="C460" s="50" t="s">
        <v>198</v>
      </c>
      <c r="D460" s="28">
        <v>0.5</v>
      </c>
      <c r="E460" s="27">
        <v>0</v>
      </c>
    </row>
    <row r="461" spans="1:5" x14ac:dyDescent="0.35">
      <c r="A461" s="125"/>
      <c r="B461" s="126"/>
      <c r="C461" s="50" t="s">
        <v>199</v>
      </c>
      <c r="D461" s="28">
        <v>0.55000000000000004</v>
      </c>
      <c r="E461" s="27">
        <v>0</v>
      </c>
    </row>
    <row r="462" spans="1:5" x14ac:dyDescent="0.35">
      <c r="A462" s="125"/>
      <c r="B462" s="126"/>
      <c r="C462" s="50" t="s">
        <v>200</v>
      </c>
      <c r="D462" s="28">
        <v>0.6</v>
      </c>
      <c r="E462" s="27">
        <v>0</v>
      </c>
    </row>
    <row r="463" spans="1:5" x14ac:dyDescent="0.35">
      <c r="A463" s="125"/>
      <c r="B463" s="126"/>
      <c r="C463" s="50" t="s">
        <v>201</v>
      </c>
      <c r="D463" s="28">
        <v>0.65</v>
      </c>
      <c r="E463" s="27">
        <v>0</v>
      </c>
    </row>
    <row r="464" spans="1:5" x14ac:dyDescent="0.35">
      <c r="A464" s="125"/>
      <c r="B464" s="126"/>
      <c r="C464" s="50" t="s">
        <v>202</v>
      </c>
      <c r="D464" s="28">
        <v>0.7</v>
      </c>
      <c r="E464" s="27">
        <v>0</v>
      </c>
    </row>
    <row r="465" spans="1:5" x14ac:dyDescent="0.35">
      <c r="A465" s="125"/>
      <c r="B465" s="126"/>
      <c r="C465" s="50" t="s">
        <v>203</v>
      </c>
      <c r="D465" s="28">
        <v>0.75</v>
      </c>
      <c r="E465" s="27">
        <v>0</v>
      </c>
    </row>
    <row r="466" spans="1:5" x14ac:dyDescent="0.35">
      <c r="A466" s="125"/>
      <c r="B466" s="126"/>
      <c r="C466" s="50" t="s">
        <v>204</v>
      </c>
      <c r="D466" s="28">
        <v>0.8</v>
      </c>
      <c r="E466" s="27">
        <v>0</v>
      </c>
    </row>
    <row r="467" spans="1:5" x14ac:dyDescent="0.35">
      <c r="A467" s="125"/>
      <c r="B467" s="126"/>
      <c r="C467" s="50" t="s">
        <v>205</v>
      </c>
      <c r="D467" s="28">
        <v>0.85</v>
      </c>
      <c r="E467" s="27">
        <v>0</v>
      </c>
    </row>
    <row r="468" spans="1:5" x14ac:dyDescent="0.35">
      <c r="A468" s="125"/>
      <c r="B468" s="126"/>
      <c r="C468" s="50" t="s">
        <v>206</v>
      </c>
      <c r="D468" s="28">
        <v>0.9</v>
      </c>
      <c r="E468" s="27">
        <v>0</v>
      </c>
    </row>
    <row r="469" spans="1:5" x14ac:dyDescent="0.35">
      <c r="A469" s="125"/>
      <c r="B469" s="126"/>
      <c r="C469" s="50" t="s">
        <v>207</v>
      </c>
      <c r="D469" s="28">
        <v>0.95</v>
      </c>
      <c r="E469" s="27">
        <v>0</v>
      </c>
    </row>
    <row r="470" spans="1:5" x14ac:dyDescent="0.35">
      <c r="A470" s="125"/>
      <c r="B470" s="126"/>
      <c r="C470" s="50" t="s">
        <v>208</v>
      </c>
      <c r="D470" s="28">
        <v>1</v>
      </c>
      <c r="E470" s="27">
        <v>0</v>
      </c>
    </row>
    <row r="471" spans="1:5" x14ac:dyDescent="0.35">
      <c r="A471" s="125"/>
      <c r="B471" s="126"/>
      <c r="C471" s="49" t="s">
        <v>134</v>
      </c>
      <c r="D471" s="26" t="s">
        <v>136</v>
      </c>
      <c r="E471" s="26" t="s">
        <v>136</v>
      </c>
    </row>
    <row r="472" spans="1:5" x14ac:dyDescent="0.35">
      <c r="A472" s="125"/>
      <c r="B472" s="126"/>
    </row>
    <row r="473" spans="1:5" x14ac:dyDescent="0.35">
      <c r="A473" s="125"/>
      <c r="B473" s="126"/>
    </row>
    <row r="474" spans="1:5" x14ac:dyDescent="0.35">
      <c r="A474" s="125"/>
      <c r="B474" s="126"/>
    </row>
    <row r="475" spans="1:5" ht="15" customHeight="1" x14ac:dyDescent="0.35">
      <c r="A475" s="125">
        <f>A450+1</f>
        <v>20</v>
      </c>
      <c r="B475" s="126" t="str">
        <f>"Lista  "  &amp;A475&amp; "  "&amp; LOOKUP(A475,'entrada datos Edificación'!$E$3:$E$239,'entrada datos Edificación'!$I$3:$I$239)</f>
        <v>Lista  20  chapa metálica</v>
      </c>
      <c r="C475" s="49" t="s">
        <v>252</v>
      </c>
      <c r="D475" s="27">
        <v>0</v>
      </c>
      <c r="E475" s="27">
        <v>0</v>
      </c>
    </row>
    <row r="476" spans="1:5" ht="15" customHeight="1" x14ac:dyDescent="0.35">
      <c r="A476" s="125"/>
      <c r="B476" s="126"/>
      <c r="C476" s="50" t="s">
        <v>189</v>
      </c>
      <c r="D476" s="28">
        <v>0.05</v>
      </c>
      <c r="E476" s="27">
        <v>0</v>
      </c>
    </row>
    <row r="477" spans="1:5" x14ac:dyDescent="0.35">
      <c r="A477" s="125"/>
      <c r="B477" s="126"/>
      <c r="C477" s="50" t="s">
        <v>190</v>
      </c>
      <c r="D477" s="28">
        <v>0.1</v>
      </c>
      <c r="E477" s="27">
        <v>0</v>
      </c>
    </row>
    <row r="478" spans="1:5" x14ac:dyDescent="0.35">
      <c r="A478" s="125"/>
      <c r="B478" s="126"/>
      <c r="C478" s="50" t="s">
        <v>191</v>
      </c>
      <c r="D478" s="28">
        <v>0.15</v>
      </c>
      <c r="E478" s="27">
        <v>0</v>
      </c>
    </row>
    <row r="479" spans="1:5" x14ac:dyDescent="0.35">
      <c r="A479" s="125"/>
      <c r="B479" s="126"/>
      <c r="C479" s="50" t="s">
        <v>192</v>
      </c>
      <c r="D479" s="28">
        <v>0.2</v>
      </c>
      <c r="E479" s="27">
        <v>0</v>
      </c>
    </row>
    <row r="480" spans="1:5" x14ac:dyDescent="0.35">
      <c r="A480" s="125"/>
      <c r="B480" s="126"/>
      <c r="C480" s="50" t="s">
        <v>193</v>
      </c>
      <c r="D480" s="28">
        <v>0.25</v>
      </c>
      <c r="E480" s="27">
        <v>0</v>
      </c>
    </row>
    <row r="481" spans="1:5" x14ac:dyDescent="0.35">
      <c r="A481" s="125"/>
      <c r="B481" s="126"/>
      <c r="C481" s="50" t="s">
        <v>194</v>
      </c>
      <c r="D481" s="28">
        <v>0.3</v>
      </c>
      <c r="E481" s="27">
        <v>0</v>
      </c>
    </row>
    <row r="482" spans="1:5" x14ac:dyDescent="0.35">
      <c r="A482" s="125"/>
      <c r="B482" s="126"/>
      <c r="C482" s="50" t="s">
        <v>195</v>
      </c>
      <c r="D482" s="28">
        <v>0.35</v>
      </c>
      <c r="E482" s="27">
        <v>0</v>
      </c>
    </row>
    <row r="483" spans="1:5" x14ac:dyDescent="0.35">
      <c r="A483" s="125"/>
      <c r="B483" s="126"/>
      <c r="C483" s="50" t="s">
        <v>196</v>
      </c>
      <c r="D483" s="28">
        <v>0.4</v>
      </c>
      <c r="E483" s="27">
        <v>0</v>
      </c>
    </row>
    <row r="484" spans="1:5" x14ac:dyDescent="0.35">
      <c r="A484" s="125"/>
      <c r="B484" s="126"/>
      <c r="C484" s="50" t="s">
        <v>197</v>
      </c>
      <c r="D484" s="28">
        <v>0.45</v>
      </c>
      <c r="E484" s="27">
        <v>0</v>
      </c>
    </row>
    <row r="485" spans="1:5" x14ac:dyDescent="0.35">
      <c r="A485" s="125"/>
      <c r="B485" s="126"/>
      <c r="C485" s="50" t="s">
        <v>198</v>
      </c>
      <c r="D485" s="28">
        <v>0.5</v>
      </c>
      <c r="E485" s="27">
        <v>0</v>
      </c>
    </row>
    <row r="486" spans="1:5" x14ac:dyDescent="0.35">
      <c r="A486" s="125"/>
      <c r="B486" s="126"/>
      <c r="C486" s="50" t="s">
        <v>199</v>
      </c>
      <c r="D486" s="28">
        <v>0.55000000000000004</v>
      </c>
      <c r="E486" s="27">
        <v>0</v>
      </c>
    </row>
    <row r="487" spans="1:5" x14ac:dyDescent="0.35">
      <c r="A487" s="125"/>
      <c r="B487" s="126"/>
      <c r="C487" s="50" t="s">
        <v>200</v>
      </c>
      <c r="D487" s="28">
        <v>0.6</v>
      </c>
      <c r="E487" s="27">
        <v>0</v>
      </c>
    </row>
    <row r="488" spans="1:5" x14ac:dyDescent="0.35">
      <c r="A488" s="125"/>
      <c r="B488" s="126"/>
      <c r="C488" s="50" t="s">
        <v>201</v>
      </c>
      <c r="D488" s="28">
        <v>0.65</v>
      </c>
      <c r="E488" s="27">
        <v>0</v>
      </c>
    </row>
    <row r="489" spans="1:5" x14ac:dyDescent="0.35">
      <c r="A489" s="125"/>
      <c r="B489" s="126"/>
      <c r="C489" s="50" t="s">
        <v>202</v>
      </c>
      <c r="D489" s="28">
        <v>0.7</v>
      </c>
      <c r="E489" s="27">
        <v>0</v>
      </c>
    </row>
    <row r="490" spans="1:5" x14ac:dyDescent="0.35">
      <c r="A490" s="125"/>
      <c r="B490" s="126"/>
      <c r="C490" s="50" t="s">
        <v>203</v>
      </c>
      <c r="D490" s="28">
        <v>0.75</v>
      </c>
      <c r="E490" s="27">
        <v>0</v>
      </c>
    </row>
    <row r="491" spans="1:5" x14ac:dyDescent="0.35">
      <c r="A491" s="125"/>
      <c r="B491" s="126"/>
      <c r="C491" s="50" t="s">
        <v>204</v>
      </c>
      <c r="D491" s="28">
        <v>0.8</v>
      </c>
      <c r="E491" s="27">
        <v>0</v>
      </c>
    </row>
    <row r="492" spans="1:5" x14ac:dyDescent="0.35">
      <c r="A492" s="125"/>
      <c r="B492" s="126"/>
      <c r="C492" s="50" t="s">
        <v>205</v>
      </c>
      <c r="D492" s="28">
        <v>0.85</v>
      </c>
      <c r="E492" s="27">
        <v>0</v>
      </c>
    </row>
    <row r="493" spans="1:5" x14ac:dyDescent="0.35">
      <c r="A493" s="125"/>
      <c r="B493" s="126"/>
      <c r="C493" s="50" t="s">
        <v>206</v>
      </c>
      <c r="D493" s="28">
        <v>0.9</v>
      </c>
      <c r="E493" s="27">
        <v>0</v>
      </c>
    </row>
    <row r="494" spans="1:5" x14ac:dyDescent="0.35">
      <c r="A494" s="125"/>
      <c r="B494" s="126"/>
      <c r="C494" s="50" t="s">
        <v>207</v>
      </c>
      <c r="D494" s="28">
        <v>0.95</v>
      </c>
      <c r="E494" s="27">
        <v>0</v>
      </c>
    </row>
    <row r="495" spans="1:5" x14ac:dyDescent="0.35">
      <c r="A495" s="125"/>
      <c r="B495" s="126"/>
      <c r="C495" s="50" t="s">
        <v>208</v>
      </c>
      <c r="D495" s="28">
        <v>1</v>
      </c>
      <c r="E495" s="27">
        <v>0</v>
      </c>
    </row>
    <row r="496" spans="1:5" x14ac:dyDescent="0.35">
      <c r="A496" s="125"/>
      <c r="B496" s="126"/>
      <c r="C496" s="49" t="s">
        <v>134</v>
      </c>
      <c r="D496" s="26" t="s">
        <v>136</v>
      </c>
      <c r="E496" s="26" t="s">
        <v>136</v>
      </c>
    </row>
    <row r="497" spans="1:5" x14ac:dyDescent="0.35">
      <c r="A497" s="125"/>
      <c r="B497" s="126"/>
    </row>
    <row r="498" spans="1:5" x14ac:dyDescent="0.35">
      <c r="A498" s="125"/>
      <c r="B498" s="126"/>
    </row>
    <row r="499" spans="1:5" x14ac:dyDescent="0.35">
      <c r="A499" s="125"/>
      <c r="B499" s="126"/>
    </row>
    <row r="500" spans="1:5" ht="15" customHeight="1" x14ac:dyDescent="0.35">
      <c r="A500" s="125">
        <f>A475+1</f>
        <v>21</v>
      </c>
      <c r="B500" s="126" t="str">
        <f>"Lista  "  &amp;A500&amp; "  "&amp; LOOKUP(A500,'entrada datos Edificación'!$E$3:$E$239,'entrada datos Edificación'!$I$3:$I$239)</f>
        <v>Lista  21  otros</v>
      </c>
      <c r="C500" s="49" t="s">
        <v>252</v>
      </c>
      <c r="D500" s="27">
        <v>0</v>
      </c>
      <c r="E500" s="27">
        <v>0</v>
      </c>
    </row>
    <row r="501" spans="1:5" ht="15" customHeight="1" x14ac:dyDescent="0.35">
      <c r="A501" s="125"/>
      <c r="B501" s="126"/>
      <c r="C501" s="50" t="s">
        <v>189</v>
      </c>
      <c r="D501" s="28">
        <v>0.05</v>
      </c>
      <c r="E501" s="27">
        <v>0</v>
      </c>
    </row>
    <row r="502" spans="1:5" x14ac:dyDescent="0.35">
      <c r="A502" s="125"/>
      <c r="B502" s="126"/>
      <c r="C502" s="50" t="s">
        <v>190</v>
      </c>
      <c r="D502" s="28">
        <v>0.1</v>
      </c>
      <c r="E502" s="27">
        <v>0</v>
      </c>
    </row>
    <row r="503" spans="1:5" x14ac:dyDescent="0.35">
      <c r="A503" s="125"/>
      <c r="B503" s="126"/>
      <c r="C503" s="50" t="s">
        <v>191</v>
      </c>
      <c r="D503" s="28">
        <v>0.15</v>
      </c>
      <c r="E503" s="27">
        <v>0</v>
      </c>
    </row>
    <row r="504" spans="1:5" x14ac:dyDescent="0.35">
      <c r="A504" s="125"/>
      <c r="B504" s="126"/>
      <c r="C504" s="50" t="s">
        <v>192</v>
      </c>
      <c r="D504" s="28">
        <v>0.2</v>
      </c>
      <c r="E504" s="27">
        <v>0</v>
      </c>
    </row>
    <row r="505" spans="1:5" x14ac:dyDescent="0.35">
      <c r="A505" s="125"/>
      <c r="B505" s="126"/>
      <c r="C505" s="50" t="s">
        <v>193</v>
      </c>
      <c r="D505" s="28">
        <v>0.25</v>
      </c>
      <c r="E505" s="27">
        <v>0</v>
      </c>
    </row>
    <row r="506" spans="1:5" x14ac:dyDescent="0.35">
      <c r="A506" s="125"/>
      <c r="B506" s="126"/>
      <c r="C506" s="50" t="s">
        <v>194</v>
      </c>
      <c r="D506" s="28">
        <v>0.3</v>
      </c>
      <c r="E506" s="27">
        <v>0</v>
      </c>
    </row>
    <row r="507" spans="1:5" x14ac:dyDescent="0.35">
      <c r="A507" s="125"/>
      <c r="B507" s="126"/>
      <c r="C507" s="50" t="s">
        <v>195</v>
      </c>
      <c r="D507" s="28">
        <v>0.35</v>
      </c>
      <c r="E507" s="27">
        <v>0</v>
      </c>
    </row>
    <row r="508" spans="1:5" x14ac:dyDescent="0.35">
      <c r="A508" s="125"/>
      <c r="B508" s="126"/>
      <c r="C508" s="50" t="s">
        <v>196</v>
      </c>
      <c r="D508" s="28">
        <v>0.4</v>
      </c>
      <c r="E508" s="27">
        <v>0</v>
      </c>
    </row>
    <row r="509" spans="1:5" x14ac:dyDescent="0.35">
      <c r="A509" s="125"/>
      <c r="B509" s="126"/>
      <c r="C509" s="50" t="s">
        <v>197</v>
      </c>
      <c r="D509" s="28">
        <v>0.45</v>
      </c>
      <c r="E509" s="27">
        <v>0</v>
      </c>
    </row>
    <row r="510" spans="1:5" x14ac:dyDescent="0.35">
      <c r="A510" s="125"/>
      <c r="B510" s="126"/>
      <c r="C510" s="50" t="s">
        <v>198</v>
      </c>
      <c r="D510" s="28">
        <v>0.5</v>
      </c>
      <c r="E510" s="27">
        <v>0</v>
      </c>
    </row>
    <row r="511" spans="1:5" x14ac:dyDescent="0.35">
      <c r="A511" s="125"/>
      <c r="B511" s="126"/>
      <c r="C511" s="50" t="s">
        <v>199</v>
      </c>
      <c r="D511" s="28">
        <v>0.55000000000000004</v>
      </c>
      <c r="E511" s="27">
        <v>0</v>
      </c>
    </row>
    <row r="512" spans="1:5" x14ac:dyDescent="0.35">
      <c r="A512" s="125"/>
      <c r="B512" s="126"/>
      <c r="C512" s="50" t="s">
        <v>200</v>
      </c>
      <c r="D512" s="28">
        <v>0.6</v>
      </c>
      <c r="E512" s="27">
        <v>0</v>
      </c>
    </row>
    <row r="513" spans="1:5" x14ac:dyDescent="0.35">
      <c r="A513" s="125"/>
      <c r="B513" s="126"/>
      <c r="C513" s="50" t="s">
        <v>201</v>
      </c>
      <c r="D513" s="28">
        <v>0.65</v>
      </c>
      <c r="E513" s="27">
        <v>0</v>
      </c>
    </row>
    <row r="514" spans="1:5" x14ac:dyDescent="0.35">
      <c r="A514" s="125"/>
      <c r="B514" s="126"/>
      <c r="C514" s="50" t="s">
        <v>202</v>
      </c>
      <c r="D514" s="28">
        <v>0.7</v>
      </c>
      <c r="E514" s="27">
        <v>0</v>
      </c>
    </row>
    <row r="515" spans="1:5" x14ac:dyDescent="0.35">
      <c r="A515" s="125"/>
      <c r="B515" s="126"/>
      <c r="C515" s="50" t="s">
        <v>203</v>
      </c>
      <c r="D515" s="28">
        <v>0.75</v>
      </c>
      <c r="E515" s="27">
        <v>0</v>
      </c>
    </row>
    <row r="516" spans="1:5" x14ac:dyDescent="0.35">
      <c r="A516" s="125"/>
      <c r="B516" s="126"/>
      <c r="C516" s="50" t="s">
        <v>204</v>
      </c>
      <c r="D516" s="28">
        <v>0.8</v>
      </c>
      <c r="E516" s="27">
        <v>0</v>
      </c>
    </row>
    <row r="517" spans="1:5" x14ac:dyDescent="0.35">
      <c r="A517" s="125"/>
      <c r="B517" s="126"/>
      <c r="C517" s="50" t="s">
        <v>205</v>
      </c>
      <c r="D517" s="28">
        <v>0.85</v>
      </c>
      <c r="E517" s="27">
        <v>0</v>
      </c>
    </row>
    <row r="518" spans="1:5" x14ac:dyDescent="0.35">
      <c r="A518" s="125"/>
      <c r="B518" s="126"/>
      <c r="C518" s="50" t="s">
        <v>206</v>
      </c>
      <c r="D518" s="28">
        <v>0.9</v>
      </c>
      <c r="E518" s="27">
        <v>0</v>
      </c>
    </row>
    <row r="519" spans="1:5" x14ac:dyDescent="0.35">
      <c r="A519" s="125"/>
      <c r="B519" s="126"/>
      <c r="C519" s="50" t="s">
        <v>207</v>
      </c>
      <c r="D519" s="28">
        <v>0.95</v>
      </c>
      <c r="E519" s="27">
        <v>0</v>
      </c>
    </row>
    <row r="520" spans="1:5" x14ac:dyDescent="0.35">
      <c r="A520" s="125"/>
      <c r="B520" s="126"/>
      <c r="C520" s="50" t="s">
        <v>208</v>
      </c>
      <c r="D520" s="28">
        <v>1</v>
      </c>
      <c r="E520" s="27">
        <v>0</v>
      </c>
    </row>
    <row r="521" spans="1:5" x14ac:dyDescent="0.35">
      <c r="A521" s="125"/>
      <c r="B521" s="126"/>
      <c r="C521" s="49" t="s">
        <v>134</v>
      </c>
      <c r="D521" s="26" t="s">
        <v>136</v>
      </c>
      <c r="E521" s="26" t="s">
        <v>136</v>
      </c>
    </row>
    <row r="522" spans="1:5" x14ac:dyDescent="0.35">
      <c r="A522" s="125"/>
      <c r="B522" s="126"/>
    </row>
    <row r="523" spans="1:5" x14ac:dyDescent="0.35">
      <c r="A523" s="125"/>
      <c r="B523" s="126"/>
    </row>
    <row r="524" spans="1:5" x14ac:dyDescent="0.35">
      <c r="A524" s="125"/>
      <c r="B524" s="126"/>
    </row>
    <row r="525" spans="1:5" ht="15" customHeight="1" x14ac:dyDescent="0.35">
      <c r="A525" s="125">
        <f>A500+1</f>
        <v>22</v>
      </c>
      <c r="B525" s="126" t="str">
        <f>"Lista  "  &amp;A525&amp; "  "&amp; LOOKUP(A525,'entrada datos Edificación'!$E$3:$E$239,'entrada datos Edificación'!$I$3:$I$239)</f>
        <v>Lista  22  cemento</v>
      </c>
      <c r="C525" s="49" t="s">
        <v>252</v>
      </c>
      <c r="D525" s="27">
        <v>0</v>
      </c>
      <c r="E525" s="27">
        <v>0</v>
      </c>
    </row>
    <row r="526" spans="1:5" ht="15" customHeight="1" x14ac:dyDescent="0.35">
      <c r="A526" s="125"/>
      <c r="B526" s="126"/>
      <c r="C526" s="50" t="s">
        <v>189</v>
      </c>
      <c r="D526" s="28">
        <v>0.05</v>
      </c>
      <c r="E526" s="27">
        <v>0</v>
      </c>
    </row>
    <row r="527" spans="1:5" x14ac:dyDescent="0.35">
      <c r="A527" s="125"/>
      <c r="B527" s="126"/>
      <c r="C527" s="50" t="s">
        <v>190</v>
      </c>
      <c r="D527" s="28">
        <v>0.1</v>
      </c>
      <c r="E527" s="27">
        <v>0</v>
      </c>
    </row>
    <row r="528" spans="1:5" x14ac:dyDescent="0.35">
      <c r="A528" s="125"/>
      <c r="B528" s="126"/>
      <c r="C528" s="50" t="s">
        <v>191</v>
      </c>
      <c r="D528" s="28">
        <v>0.15</v>
      </c>
      <c r="E528" s="27">
        <v>0</v>
      </c>
    </row>
    <row r="529" spans="1:5" x14ac:dyDescent="0.35">
      <c r="A529" s="125"/>
      <c r="B529" s="126"/>
      <c r="C529" s="50" t="s">
        <v>192</v>
      </c>
      <c r="D529" s="28">
        <v>0.2</v>
      </c>
      <c r="E529" s="27">
        <v>0</v>
      </c>
    </row>
    <row r="530" spans="1:5" x14ac:dyDescent="0.35">
      <c r="A530" s="125"/>
      <c r="B530" s="126"/>
      <c r="C530" s="50" t="s">
        <v>193</v>
      </c>
      <c r="D530" s="28">
        <v>0.25</v>
      </c>
      <c r="E530" s="27">
        <v>0</v>
      </c>
    </row>
    <row r="531" spans="1:5" x14ac:dyDescent="0.35">
      <c r="A531" s="125"/>
      <c r="B531" s="126"/>
      <c r="C531" s="50" t="s">
        <v>194</v>
      </c>
      <c r="D531" s="28">
        <v>0.3</v>
      </c>
      <c r="E531" s="27">
        <v>0</v>
      </c>
    </row>
    <row r="532" spans="1:5" x14ac:dyDescent="0.35">
      <c r="A532" s="125"/>
      <c r="B532" s="126"/>
      <c r="C532" s="50" t="s">
        <v>195</v>
      </c>
      <c r="D532" s="28">
        <v>0.35</v>
      </c>
      <c r="E532" s="27">
        <v>0</v>
      </c>
    </row>
    <row r="533" spans="1:5" x14ac:dyDescent="0.35">
      <c r="A533" s="125"/>
      <c r="B533" s="126"/>
      <c r="C533" s="50" t="s">
        <v>196</v>
      </c>
      <c r="D533" s="28">
        <v>0.4</v>
      </c>
      <c r="E533" s="27">
        <v>0</v>
      </c>
    </row>
    <row r="534" spans="1:5" x14ac:dyDescent="0.35">
      <c r="A534" s="125"/>
      <c r="B534" s="126"/>
      <c r="C534" s="50" t="s">
        <v>197</v>
      </c>
      <c r="D534" s="28">
        <v>0.45</v>
      </c>
      <c r="E534" s="27">
        <v>0</v>
      </c>
    </row>
    <row r="535" spans="1:5" x14ac:dyDescent="0.35">
      <c r="A535" s="125"/>
      <c r="B535" s="126"/>
      <c r="C535" s="50" t="s">
        <v>198</v>
      </c>
      <c r="D535" s="28">
        <v>0.5</v>
      </c>
      <c r="E535" s="27">
        <v>0</v>
      </c>
    </row>
    <row r="536" spans="1:5" x14ac:dyDescent="0.35">
      <c r="A536" s="125"/>
      <c r="B536" s="126"/>
      <c r="C536" s="50" t="s">
        <v>199</v>
      </c>
      <c r="D536" s="28">
        <v>0.55000000000000004</v>
      </c>
      <c r="E536" s="27">
        <v>0</v>
      </c>
    </row>
    <row r="537" spans="1:5" x14ac:dyDescent="0.35">
      <c r="A537" s="125"/>
      <c r="B537" s="126"/>
      <c r="C537" s="50" t="s">
        <v>200</v>
      </c>
      <c r="D537" s="28">
        <v>0.6</v>
      </c>
      <c r="E537" s="27">
        <v>0</v>
      </c>
    </row>
    <row r="538" spans="1:5" x14ac:dyDescent="0.35">
      <c r="A538" s="125"/>
      <c r="B538" s="126"/>
      <c r="C538" s="50" t="s">
        <v>201</v>
      </c>
      <c r="D538" s="28">
        <v>0.65</v>
      </c>
      <c r="E538" s="27">
        <v>0</v>
      </c>
    </row>
    <row r="539" spans="1:5" x14ac:dyDescent="0.35">
      <c r="A539" s="125"/>
      <c r="B539" s="126"/>
      <c r="C539" s="50" t="s">
        <v>202</v>
      </c>
      <c r="D539" s="28">
        <v>0.7</v>
      </c>
      <c r="E539" s="27">
        <v>0</v>
      </c>
    </row>
    <row r="540" spans="1:5" x14ac:dyDescent="0.35">
      <c r="A540" s="125"/>
      <c r="B540" s="126"/>
      <c r="C540" s="50" t="s">
        <v>203</v>
      </c>
      <c r="D540" s="28">
        <v>0.75</v>
      </c>
      <c r="E540" s="27">
        <v>0</v>
      </c>
    </row>
    <row r="541" spans="1:5" x14ac:dyDescent="0.35">
      <c r="A541" s="125"/>
      <c r="B541" s="126"/>
      <c r="C541" s="50" t="s">
        <v>204</v>
      </c>
      <c r="D541" s="28">
        <v>0.8</v>
      </c>
      <c r="E541" s="27">
        <v>0</v>
      </c>
    </row>
    <row r="542" spans="1:5" x14ac:dyDescent="0.35">
      <c r="A542" s="125"/>
      <c r="B542" s="126"/>
      <c r="C542" s="50" t="s">
        <v>205</v>
      </c>
      <c r="D542" s="28">
        <v>0.85</v>
      </c>
      <c r="E542" s="27">
        <v>0</v>
      </c>
    </row>
    <row r="543" spans="1:5" x14ac:dyDescent="0.35">
      <c r="A543" s="125"/>
      <c r="B543" s="126"/>
      <c r="C543" s="50" t="s">
        <v>206</v>
      </c>
      <c r="D543" s="28">
        <v>0.9</v>
      </c>
      <c r="E543" s="27">
        <v>0</v>
      </c>
    </row>
    <row r="544" spans="1:5" x14ac:dyDescent="0.35">
      <c r="A544" s="125"/>
      <c r="B544" s="126"/>
      <c r="C544" s="50" t="s">
        <v>207</v>
      </c>
      <c r="D544" s="28">
        <v>0.95</v>
      </c>
      <c r="E544" s="27">
        <v>0</v>
      </c>
    </row>
    <row r="545" spans="1:5" x14ac:dyDescent="0.35">
      <c r="A545" s="125"/>
      <c r="B545" s="126"/>
      <c r="C545" s="50" t="s">
        <v>208</v>
      </c>
      <c r="D545" s="28">
        <v>1</v>
      </c>
      <c r="E545" s="27">
        <v>0</v>
      </c>
    </row>
    <row r="546" spans="1:5" x14ac:dyDescent="0.35">
      <c r="A546" s="125"/>
      <c r="B546" s="126"/>
      <c r="C546" s="49" t="s">
        <v>134</v>
      </c>
      <c r="D546" s="26" t="s">
        <v>136</v>
      </c>
      <c r="E546" s="26" t="s">
        <v>136</v>
      </c>
    </row>
    <row r="547" spans="1:5" x14ac:dyDescent="0.35">
      <c r="A547" s="125"/>
      <c r="B547" s="126"/>
    </row>
    <row r="548" spans="1:5" x14ac:dyDescent="0.35">
      <c r="A548" s="125"/>
      <c r="B548" s="126"/>
    </row>
    <row r="549" spans="1:5" x14ac:dyDescent="0.35">
      <c r="A549" s="125"/>
      <c r="B549" s="126"/>
    </row>
    <row r="550" spans="1:5" ht="15" customHeight="1" x14ac:dyDescent="0.35">
      <c r="A550" s="125">
        <f>A525+1</f>
        <v>23</v>
      </c>
      <c r="B550" s="126" t="str">
        <f>"Lista  "  &amp;A550&amp; "  "&amp; LOOKUP(A550,'entrada datos Edificación'!$E$3:$E$239,'entrada datos Edificación'!$I$3:$I$239)</f>
        <v>Lista  23  árido grueso</v>
      </c>
      <c r="C550" s="49" t="s">
        <v>252</v>
      </c>
      <c r="D550" s="27">
        <v>0</v>
      </c>
      <c r="E550" s="27">
        <v>0</v>
      </c>
    </row>
    <row r="551" spans="1:5" ht="15" customHeight="1" x14ac:dyDescent="0.35">
      <c r="A551" s="125"/>
      <c r="B551" s="126"/>
      <c r="C551" s="50" t="s">
        <v>189</v>
      </c>
      <c r="D551" s="28">
        <v>0.05</v>
      </c>
      <c r="E551" s="27">
        <v>0</v>
      </c>
    </row>
    <row r="552" spans="1:5" x14ac:dyDescent="0.35">
      <c r="A552" s="125"/>
      <c r="B552" s="126"/>
      <c r="C552" s="50" t="s">
        <v>190</v>
      </c>
      <c r="D552" s="28">
        <v>0.1</v>
      </c>
      <c r="E552" s="27">
        <v>0</v>
      </c>
    </row>
    <row r="553" spans="1:5" x14ac:dyDescent="0.35">
      <c r="A553" s="125"/>
      <c r="B553" s="126"/>
      <c r="C553" s="50" t="s">
        <v>191</v>
      </c>
      <c r="D553" s="28">
        <v>0.15</v>
      </c>
      <c r="E553" s="27">
        <v>0</v>
      </c>
    </row>
    <row r="554" spans="1:5" x14ac:dyDescent="0.35">
      <c r="A554" s="125"/>
      <c r="B554" s="126"/>
      <c r="C554" s="50" t="s">
        <v>192</v>
      </c>
      <c r="D554" s="28">
        <v>0.2</v>
      </c>
      <c r="E554" s="27">
        <v>0</v>
      </c>
    </row>
    <row r="555" spans="1:5" x14ac:dyDescent="0.35">
      <c r="A555" s="125"/>
      <c r="B555" s="126"/>
      <c r="C555" s="50" t="s">
        <v>193</v>
      </c>
      <c r="D555" s="28">
        <v>0.25</v>
      </c>
      <c r="E555" s="27">
        <v>0</v>
      </c>
    </row>
    <row r="556" spans="1:5" x14ac:dyDescent="0.35">
      <c r="A556" s="125"/>
      <c r="B556" s="126"/>
      <c r="C556" s="50" t="s">
        <v>194</v>
      </c>
      <c r="D556" s="28">
        <v>0.3</v>
      </c>
      <c r="E556" s="27">
        <v>0</v>
      </c>
    </row>
    <row r="557" spans="1:5" x14ac:dyDescent="0.35">
      <c r="A557" s="125"/>
      <c r="B557" s="126"/>
      <c r="C557" s="50" t="s">
        <v>195</v>
      </c>
      <c r="D557" s="28">
        <v>0.35</v>
      </c>
      <c r="E557" s="27">
        <v>0</v>
      </c>
    </row>
    <row r="558" spans="1:5" x14ac:dyDescent="0.35">
      <c r="A558" s="125"/>
      <c r="B558" s="126"/>
      <c r="C558" s="50" t="s">
        <v>196</v>
      </c>
      <c r="D558" s="28">
        <v>0.4</v>
      </c>
      <c r="E558" s="27">
        <v>0</v>
      </c>
    </row>
    <row r="559" spans="1:5" x14ac:dyDescent="0.35">
      <c r="A559" s="125"/>
      <c r="B559" s="126"/>
      <c r="C559" s="50" t="s">
        <v>197</v>
      </c>
      <c r="D559" s="28">
        <v>0.45</v>
      </c>
      <c r="E559" s="27">
        <v>0</v>
      </c>
    </row>
    <row r="560" spans="1:5" x14ac:dyDescent="0.35">
      <c r="A560" s="125"/>
      <c r="B560" s="126"/>
      <c r="C560" s="50" t="s">
        <v>198</v>
      </c>
      <c r="D560" s="28">
        <v>0.5</v>
      </c>
      <c r="E560" s="27">
        <v>0</v>
      </c>
    </row>
    <row r="561" spans="1:5" x14ac:dyDescent="0.35">
      <c r="A561" s="125"/>
      <c r="B561" s="126"/>
      <c r="C561" s="50" t="s">
        <v>199</v>
      </c>
      <c r="D561" s="28">
        <v>0.55000000000000004</v>
      </c>
      <c r="E561" s="27">
        <v>0</v>
      </c>
    </row>
    <row r="562" spans="1:5" x14ac:dyDescent="0.35">
      <c r="A562" s="125"/>
      <c r="B562" s="126"/>
      <c r="C562" s="50" t="s">
        <v>200</v>
      </c>
      <c r="D562" s="28">
        <v>0.6</v>
      </c>
      <c r="E562" s="27">
        <v>0</v>
      </c>
    </row>
    <row r="563" spans="1:5" x14ac:dyDescent="0.35">
      <c r="A563" s="125"/>
      <c r="B563" s="126"/>
      <c r="C563" s="50" t="s">
        <v>201</v>
      </c>
      <c r="D563" s="28">
        <v>0.65</v>
      </c>
      <c r="E563" s="27">
        <v>0</v>
      </c>
    </row>
    <row r="564" spans="1:5" x14ac:dyDescent="0.35">
      <c r="A564" s="125"/>
      <c r="B564" s="126"/>
      <c r="C564" s="50" t="s">
        <v>202</v>
      </c>
      <c r="D564" s="28">
        <v>0.7</v>
      </c>
      <c r="E564" s="27">
        <v>0</v>
      </c>
    </row>
    <row r="565" spans="1:5" x14ac:dyDescent="0.35">
      <c r="A565" s="125"/>
      <c r="B565" s="126"/>
      <c r="C565" s="50" t="s">
        <v>203</v>
      </c>
      <c r="D565" s="28">
        <v>0.75</v>
      </c>
      <c r="E565" s="27">
        <v>0</v>
      </c>
    </row>
    <row r="566" spans="1:5" x14ac:dyDescent="0.35">
      <c r="A566" s="125"/>
      <c r="B566" s="126"/>
      <c r="C566" s="50" t="s">
        <v>204</v>
      </c>
      <c r="D566" s="28">
        <v>0.8</v>
      </c>
      <c r="E566" s="27">
        <v>0</v>
      </c>
    </row>
    <row r="567" spans="1:5" x14ac:dyDescent="0.35">
      <c r="A567" s="125"/>
      <c r="B567" s="126"/>
      <c r="C567" s="50" t="s">
        <v>205</v>
      </c>
      <c r="D567" s="28">
        <v>0.85</v>
      </c>
      <c r="E567" s="27">
        <v>0</v>
      </c>
    </row>
    <row r="568" spans="1:5" x14ac:dyDescent="0.35">
      <c r="A568" s="125"/>
      <c r="B568" s="126"/>
      <c r="C568" s="50" t="s">
        <v>206</v>
      </c>
      <c r="D568" s="28">
        <v>0.9</v>
      </c>
      <c r="E568" s="27">
        <v>0</v>
      </c>
    </row>
    <row r="569" spans="1:5" x14ac:dyDescent="0.35">
      <c r="A569" s="125"/>
      <c r="B569" s="126"/>
      <c r="C569" s="50" t="s">
        <v>207</v>
      </c>
      <c r="D569" s="28">
        <v>0.95</v>
      </c>
      <c r="E569" s="27">
        <v>0</v>
      </c>
    </row>
    <row r="570" spans="1:5" x14ac:dyDescent="0.35">
      <c r="A570" s="125"/>
      <c r="B570" s="126"/>
      <c r="C570" s="50" t="s">
        <v>208</v>
      </c>
      <c r="D570" s="28">
        <v>1</v>
      </c>
      <c r="E570" s="27">
        <v>0</v>
      </c>
    </row>
    <row r="571" spans="1:5" x14ac:dyDescent="0.35">
      <c r="A571" s="125"/>
      <c r="B571" s="126"/>
      <c r="C571" s="49" t="s">
        <v>134</v>
      </c>
      <c r="D571" s="26" t="s">
        <v>136</v>
      </c>
      <c r="E571" s="26" t="s">
        <v>136</v>
      </c>
    </row>
    <row r="572" spans="1:5" x14ac:dyDescent="0.35">
      <c r="A572" s="125"/>
      <c r="B572" s="126"/>
    </row>
    <row r="573" spans="1:5" x14ac:dyDescent="0.35">
      <c r="A573" s="125"/>
      <c r="B573" s="126"/>
    </row>
    <row r="574" spans="1:5" x14ac:dyDescent="0.35">
      <c r="A574" s="125"/>
      <c r="B574" s="126"/>
    </row>
    <row r="575" spans="1:5" ht="15" customHeight="1" x14ac:dyDescent="0.35">
      <c r="A575" s="125">
        <f>A550+1</f>
        <v>24</v>
      </c>
      <c r="B575" s="126" t="str">
        <f>"Lista  "  &amp;A575&amp; "  "&amp; LOOKUP(A575,'entrada datos Edificación'!$E$3:$E$239,'entrada datos Edificación'!$I$3:$I$239)</f>
        <v>Lista  24  árido fino</v>
      </c>
      <c r="C575" s="49" t="s">
        <v>252</v>
      </c>
      <c r="D575" s="27">
        <v>0</v>
      </c>
      <c r="E575" s="27">
        <v>0</v>
      </c>
    </row>
    <row r="576" spans="1:5" ht="15" customHeight="1" x14ac:dyDescent="0.35">
      <c r="A576" s="125"/>
      <c r="B576" s="126"/>
      <c r="C576" s="50" t="s">
        <v>189</v>
      </c>
      <c r="D576" s="28">
        <v>0.05</v>
      </c>
      <c r="E576" s="27">
        <v>0</v>
      </c>
    </row>
    <row r="577" spans="1:5" x14ac:dyDescent="0.35">
      <c r="A577" s="125"/>
      <c r="B577" s="126"/>
      <c r="C577" s="50" t="s">
        <v>190</v>
      </c>
      <c r="D577" s="28">
        <v>0.1</v>
      </c>
      <c r="E577" s="27">
        <v>0</v>
      </c>
    </row>
    <row r="578" spans="1:5" x14ac:dyDescent="0.35">
      <c r="A578" s="125"/>
      <c r="B578" s="126"/>
      <c r="C578" s="50" t="s">
        <v>191</v>
      </c>
      <c r="D578" s="28">
        <v>0.15</v>
      </c>
      <c r="E578" s="27">
        <v>0</v>
      </c>
    </row>
    <row r="579" spans="1:5" x14ac:dyDescent="0.35">
      <c r="A579" s="125"/>
      <c r="B579" s="126"/>
      <c r="C579" s="50" t="s">
        <v>192</v>
      </c>
      <c r="D579" s="28">
        <v>0.2</v>
      </c>
      <c r="E579" s="27">
        <v>0</v>
      </c>
    </row>
    <row r="580" spans="1:5" x14ac:dyDescent="0.35">
      <c r="A580" s="125"/>
      <c r="B580" s="126"/>
      <c r="C580" s="50" t="s">
        <v>193</v>
      </c>
      <c r="D580" s="28">
        <v>0.25</v>
      </c>
      <c r="E580" s="27">
        <v>0</v>
      </c>
    </row>
    <row r="581" spans="1:5" x14ac:dyDescent="0.35">
      <c r="A581" s="125"/>
      <c r="B581" s="126"/>
      <c r="C581" s="50" t="s">
        <v>194</v>
      </c>
      <c r="D581" s="28">
        <v>0.3</v>
      </c>
      <c r="E581" s="27">
        <v>0</v>
      </c>
    </row>
    <row r="582" spans="1:5" x14ac:dyDescent="0.35">
      <c r="A582" s="125"/>
      <c r="B582" s="126"/>
      <c r="C582" s="50" t="s">
        <v>195</v>
      </c>
      <c r="D582" s="28">
        <v>0.35</v>
      </c>
      <c r="E582" s="27">
        <v>0</v>
      </c>
    </row>
    <row r="583" spans="1:5" x14ac:dyDescent="0.35">
      <c r="A583" s="125"/>
      <c r="B583" s="126"/>
      <c r="C583" s="50" t="s">
        <v>196</v>
      </c>
      <c r="D583" s="28">
        <v>0.4</v>
      </c>
      <c r="E583" s="27">
        <v>0</v>
      </c>
    </row>
    <row r="584" spans="1:5" x14ac:dyDescent="0.35">
      <c r="A584" s="125"/>
      <c r="B584" s="126"/>
      <c r="C584" s="50" t="s">
        <v>197</v>
      </c>
      <c r="D584" s="28">
        <v>0.45</v>
      </c>
      <c r="E584" s="27">
        <v>0</v>
      </c>
    </row>
    <row r="585" spans="1:5" x14ac:dyDescent="0.35">
      <c r="A585" s="125"/>
      <c r="B585" s="126"/>
      <c r="C585" s="50" t="s">
        <v>198</v>
      </c>
      <c r="D585" s="28">
        <v>0.5</v>
      </c>
      <c r="E585" s="27">
        <v>0</v>
      </c>
    </row>
    <row r="586" spans="1:5" x14ac:dyDescent="0.35">
      <c r="A586" s="125"/>
      <c r="B586" s="126"/>
      <c r="C586" s="50" t="s">
        <v>199</v>
      </c>
      <c r="D586" s="28">
        <v>0.55000000000000004</v>
      </c>
      <c r="E586" s="27">
        <v>0</v>
      </c>
    </row>
    <row r="587" spans="1:5" x14ac:dyDescent="0.35">
      <c r="A587" s="125"/>
      <c r="B587" s="126"/>
      <c r="C587" s="50" t="s">
        <v>200</v>
      </c>
      <c r="D587" s="28">
        <v>0.6</v>
      </c>
      <c r="E587" s="27">
        <v>0</v>
      </c>
    </row>
    <row r="588" spans="1:5" x14ac:dyDescent="0.35">
      <c r="A588" s="125"/>
      <c r="B588" s="126"/>
      <c r="C588" s="50" t="s">
        <v>201</v>
      </c>
      <c r="D588" s="28">
        <v>0.65</v>
      </c>
      <c r="E588" s="27">
        <v>0</v>
      </c>
    </row>
    <row r="589" spans="1:5" x14ac:dyDescent="0.35">
      <c r="A589" s="125"/>
      <c r="B589" s="126"/>
      <c r="C589" s="50" t="s">
        <v>202</v>
      </c>
      <c r="D589" s="28">
        <v>0.7</v>
      </c>
      <c r="E589" s="27">
        <v>0</v>
      </c>
    </row>
    <row r="590" spans="1:5" x14ac:dyDescent="0.35">
      <c r="A590" s="125"/>
      <c r="B590" s="126"/>
      <c r="C590" s="50" t="s">
        <v>203</v>
      </c>
      <c r="D590" s="28">
        <v>0.75</v>
      </c>
      <c r="E590" s="27">
        <v>0</v>
      </c>
    </row>
    <row r="591" spans="1:5" x14ac:dyDescent="0.35">
      <c r="A591" s="125"/>
      <c r="B591" s="126"/>
      <c r="C591" s="50" t="s">
        <v>204</v>
      </c>
      <c r="D591" s="28">
        <v>0.8</v>
      </c>
      <c r="E591" s="27">
        <v>0</v>
      </c>
    </row>
    <row r="592" spans="1:5" x14ac:dyDescent="0.35">
      <c r="A592" s="125"/>
      <c r="B592" s="126"/>
      <c r="C592" s="50" t="s">
        <v>205</v>
      </c>
      <c r="D592" s="28">
        <v>0.85</v>
      </c>
      <c r="E592" s="27">
        <v>0</v>
      </c>
    </row>
    <row r="593" spans="1:5" x14ac:dyDescent="0.35">
      <c r="A593" s="125"/>
      <c r="B593" s="126"/>
      <c r="C593" s="50" t="s">
        <v>206</v>
      </c>
      <c r="D593" s="28">
        <v>0.9</v>
      </c>
      <c r="E593" s="27">
        <v>0</v>
      </c>
    </row>
    <row r="594" spans="1:5" x14ac:dyDescent="0.35">
      <c r="A594" s="125"/>
      <c r="B594" s="126"/>
      <c r="C594" s="50" t="s">
        <v>207</v>
      </c>
      <c r="D594" s="28">
        <v>0.95</v>
      </c>
      <c r="E594" s="27">
        <v>0</v>
      </c>
    </row>
    <row r="595" spans="1:5" x14ac:dyDescent="0.35">
      <c r="A595" s="125"/>
      <c r="B595" s="126"/>
      <c r="C595" s="50" t="s">
        <v>208</v>
      </c>
      <c r="D595" s="28">
        <v>1</v>
      </c>
      <c r="E595" s="27">
        <v>0</v>
      </c>
    </row>
    <row r="596" spans="1:5" x14ac:dyDescent="0.35">
      <c r="A596" s="125"/>
      <c r="B596" s="126"/>
      <c r="C596" s="49" t="s">
        <v>134</v>
      </c>
      <c r="D596" s="26" t="s">
        <v>136</v>
      </c>
      <c r="E596" s="26" t="s">
        <v>136</v>
      </c>
    </row>
    <row r="597" spans="1:5" x14ac:dyDescent="0.35">
      <c r="A597" s="125"/>
      <c r="B597" s="126"/>
    </row>
    <row r="598" spans="1:5" x14ac:dyDescent="0.35">
      <c r="A598" s="125"/>
      <c r="B598" s="126"/>
    </row>
    <row r="599" spans="1:5" x14ac:dyDescent="0.35">
      <c r="A599" s="125"/>
      <c r="B599" s="126"/>
    </row>
    <row r="600" spans="1:5" ht="15" customHeight="1" x14ac:dyDescent="0.35">
      <c r="A600" s="125">
        <f>A575+1</f>
        <v>25</v>
      </c>
      <c r="B600" s="126" t="str">
        <f>"Lista  "  &amp;A600&amp; "  "&amp; LOOKUP(A600,'entrada datos Edificación'!$E$3:$E$239,'entrada datos Edificación'!$I$3:$I$239)</f>
        <v>Lista  25  aditivos lignosulfonatos</v>
      </c>
      <c r="C600" s="49" t="s">
        <v>252</v>
      </c>
      <c r="D600" s="27">
        <v>0</v>
      </c>
      <c r="E600" s="27">
        <v>0</v>
      </c>
    </row>
    <row r="601" spans="1:5" ht="15" customHeight="1" x14ac:dyDescent="0.35">
      <c r="A601" s="125"/>
      <c r="B601" s="126"/>
      <c r="C601" s="50" t="s">
        <v>189</v>
      </c>
      <c r="D601" s="28">
        <v>0.05</v>
      </c>
      <c r="E601" s="27">
        <v>0</v>
      </c>
    </row>
    <row r="602" spans="1:5" x14ac:dyDescent="0.35">
      <c r="A602" s="125"/>
      <c r="B602" s="126"/>
      <c r="C602" s="50" t="s">
        <v>190</v>
      </c>
      <c r="D602" s="28">
        <v>0.1</v>
      </c>
      <c r="E602" s="27">
        <v>0</v>
      </c>
    </row>
    <row r="603" spans="1:5" x14ac:dyDescent="0.35">
      <c r="A603" s="125"/>
      <c r="B603" s="126"/>
      <c r="C603" s="50" t="s">
        <v>191</v>
      </c>
      <c r="D603" s="28">
        <v>0.15</v>
      </c>
      <c r="E603" s="27">
        <v>0</v>
      </c>
    </row>
    <row r="604" spans="1:5" x14ac:dyDescent="0.35">
      <c r="A604" s="125"/>
      <c r="B604" s="126"/>
      <c r="C604" s="50" t="s">
        <v>192</v>
      </c>
      <c r="D604" s="28">
        <v>0.2</v>
      </c>
      <c r="E604" s="27">
        <v>0</v>
      </c>
    </row>
    <row r="605" spans="1:5" x14ac:dyDescent="0.35">
      <c r="A605" s="125"/>
      <c r="B605" s="126"/>
      <c r="C605" s="50" t="s">
        <v>193</v>
      </c>
      <c r="D605" s="28">
        <v>0.25</v>
      </c>
      <c r="E605" s="27">
        <v>0</v>
      </c>
    </row>
    <row r="606" spans="1:5" x14ac:dyDescent="0.35">
      <c r="A606" s="125"/>
      <c r="B606" s="126"/>
      <c r="C606" s="50" t="s">
        <v>194</v>
      </c>
      <c r="D606" s="28">
        <v>0.3</v>
      </c>
      <c r="E606" s="27">
        <v>0</v>
      </c>
    </row>
    <row r="607" spans="1:5" x14ac:dyDescent="0.35">
      <c r="A607" s="125"/>
      <c r="B607" s="126"/>
      <c r="C607" s="50" t="s">
        <v>195</v>
      </c>
      <c r="D607" s="28">
        <v>0.35</v>
      </c>
      <c r="E607" s="27">
        <v>0</v>
      </c>
    </row>
    <row r="608" spans="1:5" x14ac:dyDescent="0.35">
      <c r="A608" s="125"/>
      <c r="B608" s="126"/>
      <c r="C608" s="50" t="s">
        <v>196</v>
      </c>
      <c r="D608" s="28">
        <v>0.4</v>
      </c>
      <c r="E608" s="27">
        <v>0</v>
      </c>
    </row>
    <row r="609" spans="1:5" x14ac:dyDescent="0.35">
      <c r="A609" s="125"/>
      <c r="B609" s="126"/>
      <c r="C609" s="50" t="s">
        <v>197</v>
      </c>
      <c r="D609" s="28">
        <v>0.45</v>
      </c>
      <c r="E609" s="27">
        <v>0</v>
      </c>
    </row>
    <row r="610" spans="1:5" x14ac:dyDescent="0.35">
      <c r="A610" s="125"/>
      <c r="B610" s="126"/>
      <c r="C610" s="50" t="s">
        <v>198</v>
      </c>
      <c r="D610" s="28">
        <v>0.5</v>
      </c>
      <c r="E610" s="27">
        <v>0</v>
      </c>
    </row>
    <row r="611" spans="1:5" x14ac:dyDescent="0.35">
      <c r="A611" s="125"/>
      <c r="B611" s="126"/>
      <c r="C611" s="50" t="s">
        <v>199</v>
      </c>
      <c r="D611" s="28">
        <v>0.55000000000000004</v>
      </c>
      <c r="E611" s="27">
        <v>0</v>
      </c>
    </row>
    <row r="612" spans="1:5" x14ac:dyDescent="0.35">
      <c r="A612" s="125"/>
      <c r="B612" s="126"/>
      <c r="C612" s="50" t="s">
        <v>200</v>
      </c>
      <c r="D612" s="28">
        <v>0.6</v>
      </c>
      <c r="E612" s="27">
        <v>0</v>
      </c>
    </row>
    <row r="613" spans="1:5" x14ac:dyDescent="0.35">
      <c r="A613" s="125"/>
      <c r="B613" s="126"/>
      <c r="C613" s="50" t="s">
        <v>201</v>
      </c>
      <c r="D613" s="28">
        <v>0.65</v>
      </c>
      <c r="E613" s="27">
        <v>0</v>
      </c>
    </row>
    <row r="614" spans="1:5" x14ac:dyDescent="0.35">
      <c r="A614" s="125"/>
      <c r="B614" s="126"/>
      <c r="C614" s="50" t="s">
        <v>202</v>
      </c>
      <c r="D614" s="28">
        <v>0.7</v>
      </c>
      <c r="E614" s="27">
        <v>0</v>
      </c>
    </row>
    <row r="615" spans="1:5" x14ac:dyDescent="0.35">
      <c r="A615" s="125"/>
      <c r="B615" s="126"/>
      <c r="C615" s="50" t="s">
        <v>203</v>
      </c>
      <c r="D615" s="28">
        <v>0.75</v>
      </c>
      <c r="E615" s="27">
        <v>0</v>
      </c>
    </row>
    <row r="616" spans="1:5" x14ac:dyDescent="0.35">
      <c r="A616" s="125"/>
      <c r="B616" s="126"/>
      <c r="C616" s="50" t="s">
        <v>204</v>
      </c>
      <c r="D616" s="28">
        <v>0.8</v>
      </c>
      <c r="E616" s="27">
        <v>0</v>
      </c>
    </row>
    <row r="617" spans="1:5" x14ac:dyDescent="0.35">
      <c r="A617" s="125"/>
      <c r="B617" s="126"/>
      <c r="C617" s="50" t="s">
        <v>205</v>
      </c>
      <c r="D617" s="28">
        <v>0.85</v>
      </c>
      <c r="E617" s="27">
        <v>0</v>
      </c>
    </row>
    <row r="618" spans="1:5" x14ac:dyDescent="0.35">
      <c r="A618" s="125"/>
      <c r="B618" s="126"/>
      <c r="C618" s="50" t="s">
        <v>206</v>
      </c>
      <c r="D618" s="28">
        <v>0.9</v>
      </c>
      <c r="E618" s="27">
        <v>0</v>
      </c>
    </row>
    <row r="619" spans="1:5" x14ac:dyDescent="0.35">
      <c r="A619" s="125"/>
      <c r="B619" s="126"/>
      <c r="C619" s="50" t="s">
        <v>207</v>
      </c>
      <c r="D619" s="28">
        <v>0.95</v>
      </c>
      <c r="E619" s="27">
        <v>0</v>
      </c>
    </row>
    <row r="620" spans="1:5" x14ac:dyDescent="0.35">
      <c r="A620" s="125"/>
      <c r="B620" s="126"/>
      <c r="C620" s="50" t="s">
        <v>208</v>
      </c>
      <c r="D620" s="28">
        <v>1</v>
      </c>
      <c r="E620" s="27">
        <v>0</v>
      </c>
    </row>
    <row r="621" spans="1:5" x14ac:dyDescent="0.35">
      <c r="A621" s="125"/>
      <c r="B621" s="126"/>
      <c r="C621" s="49" t="s">
        <v>134</v>
      </c>
      <c r="D621" s="26" t="s">
        <v>136</v>
      </c>
      <c r="E621" s="26" t="s">
        <v>136</v>
      </c>
    </row>
    <row r="622" spans="1:5" x14ac:dyDescent="0.35">
      <c r="A622" s="125"/>
      <c r="B622" s="126"/>
    </row>
    <row r="623" spans="1:5" x14ac:dyDescent="0.35">
      <c r="A623" s="125"/>
      <c r="B623" s="126"/>
    </row>
    <row r="624" spans="1:5" x14ac:dyDescent="0.35">
      <c r="A624" s="125"/>
      <c r="B624" s="126"/>
    </row>
    <row r="625" spans="1:5" ht="15" customHeight="1" x14ac:dyDescent="0.35">
      <c r="A625" s="125">
        <f>A600+1</f>
        <v>26</v>
      </c>
      <c r="B625" s="126" t="str">
        <f>"Lista  "  &amp;A625&amp; "  "&amp; LOOKUP(A625,'entrada datos Edificación'!$E$3:$E$239,'entrada datos Edificación'!$I$3:$I$239)</f>
        <v>Lista  26  aditivos lignocelulósicos</v>
      </c>
      <c r="C625" s="49" t="s">
        <v>252</v>
      </c>
      <c r="D625" s="27">
        <v>0</v>
      </c>
      <c r="E625" s="27">
        <v>0</v>
      </c>
    </row>
    <row r="626" spans="1:5" ht="15" customHeight="1" x14ac:dyDescent="0.35">
      <c r="A626" s="125"/>
      <c r="B626" s="126"/>
      <c r="C626" s="50" t="s">
        <v>189</v>
      </c>
      <c r="D626" s="28">
        <v>0.05</v>
      </c>
      <c r="E626" s="27">
        <v>0</v>
      </c>
    </row>
    <row r="627" spans="1:5" x14ac:dyDescent="0.35">
      <c r="A627" s="125"/>
      <c r="B627" s="126"/>
      <c r="C627" s="50" t="s">
        <v>190</v>
      </c>
      <c r="D627" s="28">
        <v>0.1</v>
      </c>
      <c r="E627" s="27">
        <v>0</v>
      </c>
    </row>
    <row r="628" spans="1:5" x14ac:dyDescent="0.35">
      <c r="A628" s="125"/>
      <c r="B628" s="126"/>
      <c r="C628" s="50" t="s">
        <v>191</v>
      </c>
      <c r="D628" s="28">
        <v>0.15</v>
      </c>
      <c r="E628" s="27">
        <v>0</v>
      </c>
    </row>
    <row r="629" spans="1:5" x14ac:dyDescent="0.35">
      <c r="A629" s="125"/>
      <c r="B629" s="126"/>
      <c r="C629" s="50" t="s">
        <v>192</v>
      </c>
      <c r="D629" s="28">
        <v>0.2</v>
      </c>
      <c r="E629" s="27">
        <v>0</v>
      </c>
    </row>
    <row r="630" spans="1:5" x14ac:dyDescent="0.35">
      <c r="A630" s="125"/>
      <c r="B630" s="126"/>
      <c r="C630" s="50" t="s">
        <v>193</v>
      </c>
      <c r="D630" s="28">
        <v>0.25</v>
      </c>
      <c r="E630" s="27">
        <v>0</v>
      </c>
    </row>
    <row r="631" spans="1:5" x14ac:dyDescent="0.35">
      <c r="A631" s="125"/>
      <c r="B631" s="126"/>
      <c r="C631" s="50" t="s">
        <v>194</v>
      </c>
      <c r="D631" s="28">
        <v>0.3</v>
      </c>
      <c r="E631" s="27">
        <v>0</v>
      </c>
    </row>
    <row r="632" spans="1:5" x14ac:dyDescent="0.35">
      <c r="A632" s="125"/>
      <c r="B632" s="126"/>
      <c r="C632" s="50" t="s">
        <v>195</v>
      </c>
      <c r="D632" s="28">
        <v>0.35</v>
      </c>
      <c r="E632" s="27">
        <v>0</v>
      </c>
    </row>
    <row r="633" spans="1:5" x14ac:dyDescent="0.35">
      <c r="A633" s="125"/>
      <c r="B633" s="126"/>
      <c r="C633" s="50" t="s">
        <v>196</v>
      </c>
      <c r="D633" s="28">
        <v>0.4</v>
      </c>
      <c r="E633" s="27">
        <v>0</v>
      </c>
    </row>
    <row r="634" spans="1:5" x14ac:dyDescent="0.35">
      <c r="A634" s="125"/>
      <c r="B634" s="126"/>
      <c r="C634" s="50" t="s">
        <v>197</v>
      </c>
      <c r="D634" s="28">
        <v>0.45</v>
      </c>
      <c r="E634" s="27">
        <v>0</v>
      </c>
    </row>
    <row r="635" spans="1:5" x14ac:dyDescent="0.35">
      <c r="A635" s="125"/>
      <c r="B635" s="126"/>
      <c r="C635" s="50" t="s">
        <v>198</v>
      </c>
      <c r="D635" s="28">
        <v>0.5</v>
      </c>
      <c r="E635" s="27">
        <v>0</v>
      </c>
    </row>
    <row r="636" spans="1:5" x14ac:dyDescent="0.35">
      <c r="A636" s="125"/>
      <c r="B636" s="126"/>
      <c r="C636" s="50" t="s">
        <v>199</v>
      </c>
      <c r="D636" s="28">
        <v>0.55000000000000004</v>
      </c>
      <c r="E636" s="27">
        <v>0</v>
      </c>
    </row>
    <row r="637" spans="1:5" x14ac:dyDescent="0.35">
      <c r="A637" s="125"/>
      <c r="B637" s="126"/>
      <c r="C637" s="50" t="s">
        <v>200</v>
      </c>
      <c r="D637" s="28">
        <v>0.6</v>
      </c>
      <c r="E637" s="27">
        <v>0</v>
      </c>
    </row>
    <row r="638" spans="1:5" x14ac:dyDescent="0.35">
      <c r="A638" s="125"/>
      <c r="B638" s="126"/>
      <c r="C638" s="50" t="s">
        <v>201</v>
      </c>
      <c r="D638" s="28">
        <v>0.65</v>
      </c>
      <c r="E638" s="27">
        <v>0</v>
      </c>
    </row>
    <row r="639" spans="1:5" x14ac:dyDescent="0.35">
      <c r="A639" s="125"/>
      <c r="B639" s="126"/>
      <c r="C639" s="50" t="s">
        <v>202</v>
      </c>
      <c r="D639" s="28">
        <v>0.7</v>
      </c>
      <c r="E639" s="27">
        <v>0</v>
      </c>
    </row>
    <row r="640" spans="1:5" x14ac:dyDescent="0.35">
      <c r="A640" s="125"/>
      <c r="B640" s="126"/>
      <c r="C640" s="50" t="s">
        <v>203</v>
      </c>
      <c r="D640" s="28">
        <v>0.75</v>
      </c>
      <c r="E640" s="27">
        <v>0</v>
      </c>
    </row>
    <row r="641" spans="1:5" x14ac:dyDescent="0.35">
      <c r="A641" s="125"/>
      <c r="B641" s="126"/>
      <c r="C641" s="50" t="s">
        <v>204</v>
      </c>
      <c r="D641" s="28">
        <v>0.8</v>
      </c>
      <c r="E641" s="27">
        <v>0</v>
      </c>
    </row>
    <row r="642" spans="1:5" x14ac:dyDescent="0.35">
      <c r="A642" s="125"/>
      <c r="B642" s="126"/>
      <c r="C642" s="50" t="s">
        <v>205</v>
      </c>
      <c r="D642" s="28">
        <v>0.85</v>
      </c>
      <c r="E642" s="27">
        <v>0</v>
      </c>
    </row>
    <row r="643" spans="1:5" x14ac:dyDescent="0.35">
      <c r="A643" s="125"/>
      <c r="B643" s="126"/>
      <c r="C643" s="50" t="s">
        <v>206</v>
      </c>
      <c r="D643" s="28">
        <v>0.9</v>
      </c>
      <c r="E643" s="27">
        <v>0</v>
      </c>
    </row>
    <row r="644" spans="1:5" x14ac:dyDescent="0.35">
      <c r="A644" s="125"/>
      <c r="B644" s="126"/>
      <c r="C644" s="50" t="s">
        <v>207</v>
      </c>
      <c r="D644" s="28">
        <v>0.95</v>
      </c>
      <c r="E644" s="27">
        <v>0</v>
      </c>
    </row>
    <row r="645" spans="1:5" x14ac:dyDescent="0.35">
      <c r="A645" s="125"/>
      <c r="B645" s="126"/>
      <c r="C645" s="50" t="s">
        <v>208</v>
      </c>
      <c r="D645" s="28">
        <v>1</v>
      </c>
      <c r="E645" s="27">
        <v>0</v>
      </c>
    </row>
    <row r="646" spans="1:5" x14ac:dyDescent="0.35">
      <c r="A646" s="125"/>
      <c r="B646" s="126"/>
      <c r="C646" s="49" t="s">
        <v>134</v>
      </c>
      <c r="D646" s="26" t="s">
        <v>136</v>
      </c>
      <c r="E646" s="26" t="s">
        <v>136</v>
      </c>
    </row>
    <row r="647" spans="1:5" x14ac:dyDescent="0.35">
      <c r="A647" s="125"/>
      <c r="B647" s="126"/>
    </row>
    <row r="648" spans="1:5" x14ac:dyDescent="0.35">
      <c r="A648" s="125"/>
      <c r="B648" s="126"/>
    </row>
    <row r="649" spans="1:5" x14ac:dyDescent="0.35">
      <c r="A649" s="125"/>
      <c r="B649" s="126"/>
    </row>
    <row r="650" spans="1:5" ht="15" customHeight="1" x14ac:dyDescent="0.35">
      <c r="A650" s="125">
        <f>A625+1</f>
        <v>27</v>
      </c>
      <c r="B650" s="126" t="str">
        <f>"Lista  "  &amp;A650&amp; "  "&amp; LOOKUP(A650,'entrada datos Edificación'!$E$3:$E$239,'entrada datos Edificación'!$I$3:$I$239)</f>
        <v>Lista  27  otros aditivos</v>
      </c>
      <c r="C650" s="49" t="s">
        <v>252</v>
      </c>
      <c r="D650" s="27">
        <v>0</v>
      </c>
      <c r="E650" s="27">
        <v>0</v>
      </c>
    </row>
    <row r="651" spans="1:5" ht="15" customHeight="1" x14ac:dyDescent="0.35">
      <c r="A651" s="125"/>
      <c r="B651" s="126"/>
      <c r="C651" s="50" t="s">
        <v>189</v>
      </c>
      <c r="D651" s="28">
        <v>0.05</v>
      </c>
      <c r="E651" s="27">
        <v>0</v>
      </c>
    </row>
    <row r="652" spans="1:5" x14ac:dyDescent="0.35">
      <c r="A652" s="125"/>
      <c r="B652" s="126"/>
      <c r="C652" s="50" t="s">
        <v>190</v>
      </c>
      <c r="D652" s="28">
        <v>0.1</v>
      </c>
      <c r="E652" s="27">
        <v>0</v>
      </c>
    </row>
    <row r="653" spans="1:5" x14ac:dyDescent="0.35">
      <c r="A653" s="125"/>
      <c r="B653" s="126"/>
      <c r="C653" s="50" t="s">
        <v>191</v>
      </c>
      <c r="D653" s="28">
        <v>0.15</v>
      </c>
      <c r="E653" s="27">
        <v>0</v>
      </c>
    </row>
    <row r="654" spans="1:5" x14ac:dyDescent="0.35">
      <c r="A654" s="125"/>
      <c r="B654" s="126"/>
      <c r="C654" s="50" t="s">
        <v>192</v>
      </c>
      <c r="D654" s="28">
        <v>0.2</v>
      </c>
      <c r="E654" s="27">
        <v>0</v>
      </c>
    </row>
    <row r="655" spans="1:5" x14ac:dyDescent="0.35">
      <c r="A655" s="125"/>
      <c r="B655" s="126"/>
      <c r="C655" s="50" t="s">
        <v>193</v>
      </c>
      <c r="D655" s="28">
        <v>0.25</v>
      </c>
      <c r="E655" s="27">
        <v>0</v>
      </c>
    </row>
    <row r="656" spans="1:5" x14ac:dyDescent="0.35">
      <c r="A656" s="125"/>
      <c r="B656" s="126"/>
      <c r="C656" s="50" t="s">
        <v>194</v>
      </c>
      <c r="D656" s="28">
        <v>0.3</v>
      </c>
      <c r="E656" s="27">
        <v>0</v>
      </c>
    </row>
    <row r="657" spans="1:5" x14ac:dyDescent="0.35">
      <c r="A657" s="125"/>
      <c r="B657" s="126"/>
      <c r="C657" s="50" t="s">
        <v>195</v>
      </c>
      <c r="D657" s="28">
        <v>0.35</v>
      </c>
      <c r="E657" s="27">
        <v>0</v>
      </c>
    </row>
    <row r="658" spans="1:5" x14ac:dyDescent="0.35">
      <c r="A658" s="125"/>
      <c r="B658" s="126"/>
      <c r="C658" s="50" t="s">
        <v>196</v>
      </c>
      <c r="D658" s="28">
        <v>0.4</v>
      </c>
      <c r="E658" s="27">
        <v>0</v>
      </c>
    </row>
    <row r="659" spans="1:5" x14ac:dyDescent="0.35">
      <c r="A659" s="125"/>
      <c r="B659" s="126"/>
      <c r="C659" s="50" t="s">
        <v>197</v>
      </c>
      <c r="D659" s="28">
        <v>0.45</v>
      </c>
      <c r="E659" s="27">
        <v>0</v>
      </c>
    </row>
    <row r="660" spans="1:5" x14ac:dyDescent="0.35">
      <c r="A660" s="125"/>
      <c r="B660" s="126"/>
      <c r="C660" s="50" t="s">
        <v>198</v>
      </c>
      <c r="D660" s="28">
        <v>0.5</v>
      </c>
      <c r="E660" s="27">
        <v>0</v>
      </c>
    </row>
    <row r="661" spans="1:5" x14ac:dyDescent="0.35">
      <c r="A661" s="125"/>
      <c r="B661" s="126"/>
      <c r="C661" s="50" t="s">
        <v>199</v>
      </c>
      <c r="D661" s="28">
        <v>0.55000000000000004</v>
      </c>
      <c r="E661" s="27">
        <v>0</v>
      </c>
    </row>
    <row r="662" spans="1:5" x14ac:dyDescent="0.35">
      <c r="A662" s="125"/>
      <c r="B662" s="126"/>
      <c r="C662" s="50" t="s">
        <v>200</v>
      </c>
      <c r="D662" s="28">
        <v>0.6</v>
      </c>
      <c r="E662" s="27">
        <v>0</v>
      </c>
    </row>
    <row r="663" spans="1:5" x14ac:dyDescent="0.35">
      <c r="A663" s="125"/>
      <c r="B663" s="126"/>
      <c r="C663" s="50" t="s">
        <v>201</v>
      </c>
      <c r="D663" s="28">
        <v>0.65</v>
      </c>
      <c r="E663" s="27">
        <v>0</v>
      </c>
    </row>
    <row r="664" spans="1:5" x14ac:dyDescent="0.35">
      <c r="A664" s="125"/>
      <c r="B664" s="126"/>
      <c r="C664" s="50" t="s">
        <v>202</v>
      </c>
      <c r="D664" s="28">
        <v>0.7</v>
      </c>
      <c r="E664" s="27">
        <v>0</v>
      </c>
    </row>
    <row r="665" spans="1:5" x14ac:dyDescent="0.35">
      <c r="A665" s="125"/>
      <c r="B665" s="126"/>
      <c r="C665" s="50" t="s">
        <v>203</v>
      </c>
      <c r="D665" s="28">
        <v>0.75</v>
      </c>
      <c r="E665" s="27">
        <v>0</v>
      </c>
    </row>
    <row r="666" spans="1:5" x14ac:dyDescent="0.35">
      <c r="A666" s="125"/>
      <c r="B666" s="126"/>
      <c r="C666" s="50" t="s">
        <v>204</v>
      </c>
      <c r="D666" s="28">
        <v>0.8</v>
      </c>
      <c r="E666" s="27">
        <v>0</v>
      </c>
    </row>
    <row r="667" spans="1:5" x14ac:dyDescent="0.35">
      <c r="A667" s="125"/>
      <c r="B667" s="126"/>
      <c r="C667" s="50" t="s">
        <v>205</v>
      </c>
      <c r="D667" s="28">
        <v>0.85</v>
      </c>
      <c r="E667" s="27">
        <v>0</v>
      </c>
    </row>
    <row r="668" spans="1:5" x14ac:dyDescent="0.35">
      <c r="A668" s="125"/>
      <c r="B668" s="126"/>
      <c r="C668" s="50" t="s">
        <v>206</v>
      </c>
      <c r="D668" s="28">
        <v>0.9</v>
      </c>
      <c r="E668" s="27">
        <v>0</v>
      </c>
    </row>
    <row r="669" spans="1:5" x14ac:dyDescent="0.35">
      <c r="A669" s="125"/>
      <c r="B669" s="126"/>
      <c r="C669" s="50" t="s">
        <v>207</v>
      </c>
      <c r="D669" s="28">
        <v>0.95</v>
      </c>
      <c r="E669" s="27">
        <v>0</v>
      </c>
    </row>
    <row r="670" spans="1:5" x14ac:dyDescent="0.35">
      <c r="A670" s="125"/>
      <c r="B670" s="126"/>
      <c r="C670" s="50" t="s">
        <v>208</v>
      </c>
      <c r="D670" s="28">
        <v>1</v>
      </c>
      <c r="E670" s="27">
        <v>0</v>
      </c>
    </row>
    <row r="671" spans="1:5" x14ac:dyDescent="0.35">
      <c r="A671" s="125"/>
      <c r="B671" s="126"/>
      <c r="C671" s="49" t="s">
        <v>134</v>
      </c>
      <c r="D671" s="26" t="s">
        <v>136</v>
      </c>
      <c r="E671" s="26" t="s">
        <v>136</v>
      </c>
    </row>
    <row r="672" spans="1:5" x14ac:dyDescent="0.35">
      <c r="A672" s="125"/>
      <c r="B672" s="126"/>
    </row>
    <row r="673" spans="1:5" x14ac:dyDescent="0.35">
      <c r="A673" s="125"/>
      <c r="B673" s="126"/>
    </row>
    <row r="674" spans="1:5" x14ac:dyDescent="0.35">
      <c r="A674" s="125"/>
      <c r="B674" s="126"/>
    </row>
    <row r="675" spans="1:5" ht="15" customHeight="1" x14ac:dyDescent="0.35">
      <c r="A675" s="125">
        <f>A650+1</f>
        <v>28</v>
      </c>
      <c r="B675" s="126" t="str">
        <f>"Lista  "  &amp;A675&amp; "  "&amp; LOOKUP(A675,'entrada datos Edificación'!$E$3:$E$239,'entrada datos Edificación'!$I$3:$I$239)</f>
        <v>Lista  28  acero armaduras</v>
      </c>
      <c r="C675" s="49" t="s">
        <v>252</v>
      </c>
      <c r="D675" s="27">
        <v>0</v>
      </c>
      <c r="E675" s="27">
        <v>0</v>
      </c>
    </row>
    <row r="676" spans="1:5" ht="15" customHeight="1" x14ac:dyDescent="0.35">
      <c r="A676" s="125"/>
      <c r="B676" s="126"/>
      <c r="C676" s="50" t="s">
        <v>189</v>
      </c>
      <c r="D676" s="28">
        <v>0.05</v>
      </c>
      <c r="E676" s="27">
        <v>0</v>
      </c>
    </row>
    <row r="677" spans="1:5" x14ac:dyDescent="0.35">
      <c r="A677" s="125"/>
      <c r="B677" s="126"/>
      <c r="C677" s="50" t="s">
        <v>190</v>
      </c>
      <c r="D677" s="28">
        <v>0.1</v>
      </c>
      <c r="E677" s="27">
        <v>0</v>
      </c>
    </row>
    <row r="678" spans="1:5" x14ac:dyDescent="0.35">
      <c r="A678" s="125"/>
      <c r="B678" s="126"/>
      <c r="C678" s="50" t="s">
        <v>191</v>
      </c>
      <c r="D678" s="28">
        <v>0.15</v>
      </c>
      <c r="E678" s="27">
        <v>0</v>
      </c>
    </row>
    <row r="679" spans="1:5" x14ac:dyDescent="0.35">
      <c r="A679" s="125"/>
      <c r="B679" s="126"/>
      <c r="C679" s="50" t="s">
        <v>192</v>
      </c>
      <c r="D679" s="28">
        <v>0.2</v>
      </c>
      <c r="E679" s="27">
        <v>0</v>
      </c>
    </row>
    <row r="680" spans="1:5" x14ac:dyDescent="0.35">
      <c r="A680" s="125"/>
      <c r="B680" s="126"/>
      <c r="C680" s="50" t="s">
        <v>193</v>
      </c>
      <c r="D680" s="28">
        <v>0.25</v>
      </c>
      <c r="E680" s="27">
        <v>0</v>
      </c>
    </row>
    <row r="681" spans="1:5" x14ac:dyDescent="0.35">
      <c r="A681" s="125"/>
      <c r="B681" s="126"/>
      <c r="C681" s="50" t="s">
        <v>194</v>
      </c>
      <c r="D681" s="28">
        <v>0.3</v>
      </c>
      <c r="E681" s="27">
        <v>0</v>
      </c>
    </row>
    <row r="682" spans="1:5" x14ac:dyDescent="0.35">
      <c r="A682" s="125"/>
      <c r="B682" s="126"/>
      <c r="C682" s="50" t="s">
        <v>195</v>
      </c>
      <c r="D682" s="28">
        <v>0.35</v>
      </c>
      <c r="E682" s="27">
        <v>0</v>
      </c>
    </row>
    <row r="683" spans="1:5" x14ac:dyDescent="0.35">
      <c r="A683" s="125"/>
      <c r="B683" s="126"/>
      <c r="C683" s="50" t="s">
        <v>196</v>
      </c>
      <c r="D683" s="28">
        <v>0.4</v>
      </c>
      <c r="E683" s="27">
        <v>0</v>
      </c>
    </row>
    <row r="684" spans="1:5" x14ac:dyDescent="0.35">
      <c r="A684" s="125"/>
      <c r="B684" s="126"/>
      <c r="C684" s="50" t="s">
        <v>197</v>
      </c>
      <c r="D684" s="28">
        <v>0.45</v>
      </c>
      <c r="E684" s="27">
        <v>0</v>
      </c>
    </row>
    <row r="685" spans="1:5" x14ac:dyDescent="0.35">
      <c r="A685" s="125"/>
      <c r="B685" s="126"/>
      <c r="C685" s="50" t="s">
        <v>198</v>
      </c>
      <c r="D685" s="28">
        <v>0.5</v>
      </c>
      <c r="E685" s="27">
        <v>0</v>
      </c>
    </row>
    <row r="686" spans="1:5" x14ac:dyDescent="0.35">
      <c r="A686" s="125"/>
      <c r="B686" s="126"/>
      <c r="C686" s="50" t="s">
        <v>199</v>
      </c>
      <c r="D686" s="28">
        <v>0.55000000000000004</v>
      </c>
      <c r="E686" s="27">
        <v>0</v>
      </c>
    </row>
    <row r="687" spans="1:5" x14ac:dyDescent="0.35">
      <c r="A687" s="125"/>
      <c r="B687" s="126"/>
      <c r="C687" s="50" t="s">
        <v>200</v>
      </c>
      <c r="D687" s="28">
        <v>0.6</v>
      </c>
      <c r="E687" s="27">
        <v>0</v>
      </c>
    </row>
    <row r="688" spans="1:5" x14ac:dyDescent="0.35">
      <c r="A688" s="125"/>
      <c r="B688" s="126"/>
      <c r="C688" s="50" t="s">
        <v>201</v>
      </c>
      <c r="D688" s="28">
        <v>0.65</v>
      </c>
      <c r="E688" s="27">
        <v>0</v>
      </c>
    </row>
    <row r="689" spans="1:5" x14ac:dyDescent="0.35">
      <c r="A689" s="125"/>
      <c r="B689" s="126"/>
      <c r="C689" s="50" t="s">
        <v>202</v>
      </c>
      <c r="D689" s="28">
        <v>0.7</v>
      </c>
      <c r="E689" s="27">
        <v>0</v>
      </c>
    </row>
    <row r="690" spans="1:5" x14ac:dyDescent="0.35">
      <c r="A690" s="125"/>
      <c r="B690" s="126"/>
      <c r="C690" s="50" t="s">
        <v>203</v>
      </c>
      <c r="D690" s="28">
        <v>0.75</v>
      </c>
      <c r="E690" s="27">
        <v>0</v>
      </c>
    </row>
    <row r="691" spans="1:5" x14ac:dyDescent="0.35">
      <c r="A691" s="125"/>
      <c r="B691" s="126"/>
      <c r="C691" s="50" t="s">
        <v>204</v>
      </c>
      <c r="D691" s="28">
        <v>0.8</v>
      </c>
      <c r="E691" s="27">
        <v>0</v>
      </c>
    </row>
    <row r="692" spans="1:5" x14ac:dyDescent="0.35">
      <c r="A692" s="125"/>
      <c r="B692" s="126"/>
      <c r="C692" s="50" t="s">
        <v>205</v>
      </c>
      <c r="D692" s="28">
        <v>0.85</v>
      </c>
      <c r="E692" s="27">
        <v>0</v>
      </c>
    </row>
    <row r="693" spans="1:5" x14ac:dyDescent="0.35">
      <c r="A693" s="125"/>
      <c r="B693" s="126"/>
      <c r="C693" s="50" t="s">
        <v>206</v>
      </c>
      <c r="D693" s="28">
        <v>0.9</v>
      </c>
      <c r="E693" s="27">
        <v>0</v>
      </c>
    </row>
    <row r="694" spans="1:5" x14ac:dyDescent="0.35">
      <c r="A694" s="125"/>
      <c r="B694" s="126"/>
      <c r="C694" s="50" t="s">
        <v>207</v>
      </c>
      <c r="D694" s="28">
        <v>0.95</v>
      </c>
      <c r="E694" s="27">
        <v>0</v>
      </c>
    </row>
    <row r="695" spans="1:5" x14ac:dyDescent="0.35">
      <c r="A695" s="125"/>
      <c r="B695" s="126"/>
      <c r="C695" s="50" t="s">
        <v>208</v>
      </c>
      <c r="D695" s="28">
        <v>1</v>
      </c>
      <c r="E695" s="27">
        <v>0</v>
      </c>
    </row>
    <row r="696" spans="1:5" x14ac:dyDescent="0.35">
      <c r="A696" s="125"/>
      <c r="B696" s="126"/>
      <c r="C696" s="49" t="s">
        <v>134</v>
      </c>
      <c r="D696" s="26" t="s">
        <v>136</v>
      </c>
      <c r="E696" s="26" t="s">
        <v>136</v>
      </c>
    </row>
    <row r="697" spans="1:5" x14ac:dyDescent="0.35">
      <c r="A697" s="125"/>
      <c r="B697" s="126"/>
    </row>
    <row r="698" spans="1:5" x14ac:dyDescent="0.35">
      <c r="A698" s="125"/>
      <c r="B698" s="126"/>
    </row>
    <row r="699" spans="1:5" x14ac:dyDescent="0.35">
      <c r="A699" s="125"/>
      <c r="B699" s="126"/>
    </row>
    <row r="700" spans="1:5" ht="15" customHeight="1" x14ac:dyDescent="0.35">
      <c r="A700" s="125">
        <f>A675+1</f>
        <v>29</v>
      </c>
      <c r="B700" s="126" t="str">
        <f>"Lista  "  &amp;A700&amp; "  "&amp; LOOKUP(A700,'entrada datos Edificación'!$E$3:$E$239,'entrada datos Edificación'!$I$3:$I$239)</f>
        <v>Lista  29  viguetas prefabricadas de hormigón</v>
      </c>
      <c r="C700" s="49" t="s">
        <v>252</v>
      </c>
      <c r="D700" s="27">
        <v>0</v>
      </c>
      <c r="E700" s="27">
        <v>0</v>
      </c>
    </row>
    <row r="701" spans="1:5" ht="15" customHeight="1" x14ac:dyDescent="0.35">
      <c r="A701" s="125"/>
      <c r="B701" s="126"/>
      <c r="C701" s="50" t="s">
        <v>189</v>
      </c>
      <c r="D701" s="28">
        <v>0.05</v>
      </c>
      <c r="E701" s="27">
        <v>0</v>
      </c>
    </row>
    <row r="702" spans="1:5" x14ac:dyDescent="0.35">
      <c r="A702" s="125"/>
      <c r="B702" s="126"/>
      <c r="C702" s="50" t="s">
        <v>190</v>
      </c>
      <c r="D702" s="28">
        <v>0.1</v>
      </c>
      <c r="E702" s="27">
        <v>0</v>
      </c>
    </row>
    <row r="703" spans="1:5" x14ac:dyDescent="0.35">
      <c r="A703" s="125"/>
      <c r="B703" s="126"/>
      <c r="C703" s="50" t="s">
        <v>191</v>
      </c>
      <c r="D703" s="28">
        <v>0.15</v>
      </c>
      <c r="E703" s="27">
        <v>0</v>
      </c>
    </row>
    <row r="704" spans="1:5" x14ac:dyDescent="0.35">
      <c r="A704" s="125"/>
      <c r="B704" s="126"/>
      <c r="C704" s="50" t="s">
        <v>192</v>
      </c>
      <c r="D704" s="28">
        <v>0.2</v>
      </c>
      <c r="E704" s="27">
        <v>0</v>
      </c>
    </row>
    <row r="705" spans="1:5" x14ac:dyDescent="0.35">
      <c r="A705" s="125"/>
      <c r="B705" s="126"/>
      <c r="C705" s="50" t="s">
        <v>193</v>
      </c>
      <c r="D705" s="28">
        <v>0.25</v>
      </c>
      <c r="E705" s="27">
        <v>0</v>
      </c>
    </row>
    <row r="706" spans="1:5" x14ac:dyDescent="0.35">
      <c r="A706" s="125"/>
      <c r="B706" s="126"/>
      <c r="C706" s="50" t="s">
        <v>194</v>
      </c>
      <c r="D706" s="28">
        <v>0.3</v>
      </c>
      <c r="E706" s="27">
        <v>0</v>
      </c>
    </row>
    <row r="707" spans="1:5" x14ac:dyDescent="0.35">
      <c r="A707" s="125"/>
      <c r="B707" s="126"/>
      <c r="C707" s="50" t="s">
        <v>195</v>
      </c>
      <c r="D707" s="28">
        <v>0.35</v>
      </c>
      <c r="E707" s="27">
        <v>0</v>
      </c>
    </row>
    <row r="708" spans="1:5" x14ac:dyDescent="0.35">
      <c r="A708" s="125"/>
      <c r="B708" s="126"/>
      <c r="C708" s="50" t="s">
        <v>196</v>
      </c>
      <c r="D708" s="28">
        <v>0.4</v>
      </c>
      <c r="E708" s="27">
        <v>0</v>
      </c>
    </row>
    <row r="709" spans="1:5" x14ac:dyDescent="0.35">
      <c r="A709" s="125"/>
      <c r="B709" s="126"/>
      <c r="C709" s="50" t="s">
        <v>197</v>
      </c>
      <c r="D709" s="28">
        <v>0.45</v>
      </c>
      <c r="E709" s="27">
        <v>0</v>
      </c>
    </row>
    <row r="710" spans="1:5" x14ac:dyDescent="0.35">
      <c r="A710" s="125"/>
      <c r="B710" s="126"/>
      <c r="C710" s="50" t="s">
        <v>198</v>
      </c>
      <c r="D710" s="28">
        <v>0.5</v>
      </c>
      <c r="E710" s="27">
        <v>0</v>
      </c>
    </row>
    <row r="711" spans="1:5" x14ac:dyDescent="0.35">
      <c r="A711" s="125"/>
      <c r="B711" s="126"/>
      <c r="C711" s="50" t="s">
        <v>199</v>
      </c>
      <c r="D711" s="28">
        <v>0.55000000000000004</v>
      </c>
      <c r="E711" s="27">
        <v>0</v>
      </c>
    </row>
    <row r="712" spans="1:5" x14ac:dyDescent="0.35">
      <c r="A712" s="125"/>
      <c r="B712" s="126"/>
      <c r="C712" s="50" t="s">
        <v>200</v>
      </c>
      <c r="D712" s="28">
        <v>0.6</v>
      </c>
      <c r="E712" s="27">
        <v>0</v>
      </c>
    </row>
    <row r="713" spans="1:5" x14ac:dyDescent="0.35">
      <c r="A713" s="125"/>
      <c r="B713" s="126"/>
      <c r="C713" s="50" t="s">
        <v>201</v>
      </c>
      <c r="D713" s="28">
        <v>0.65</v>
      </c>
      <c r="E713" s="27">
        <v>0</v>
      </c>
    </row>
    <row r="714" spans="1:5" x14ac:dyDescent="0.35">
      <c r="A714" s="125"/>
      <c r="B714" s="126"/>
      <c r="C714" s="50" t="s">
        <v>202</v>
      </c>
      <c r="D714" s="28">
        <v>0.7</v>
      </c>
      <c r="E714" s="27">
        <v>0</v>
      </c>
    </row>
    <row r="715" spans="1:5" x14ac:dyDescent="0.35">
      <c r="A715" s="125"/>
      <c r="B715" s="126"/>
      <c r="C715" s="50" t="s">
        <v>203</v>
      </c>
      <c r="D715" s="28">
        <v>0.75</v>
      </c>
      <c r="E715" s="27">
        <v>0</v>
      </c>
    </row>
    <row r="716" spans="1:5" x14ac:dyDescent="0.35">
      <c r="A716" s="125"/>
      <c r="B716" s="126"/>
      <c r="C716" s="50" t="s">
        <v>204</v>
      </c>
      <c r="D716" s="28">
        <v>0.8</v>
      </c>
      <c r="E716" s="27">
        <v>0</v>
      </c>
    </row>
    <row r="717" spans="1:5" x14ac:dyDescent="0.35">
      <c r="A717" s="125"/>
      <c r="B717" s="126"/>
      <c r="C717" s="50" t="s">
        <v>205</v>
      </c>
      <c r="D717" s="28">
        <v>0.85</v>
      </c>
      <c r="E717" s="27">
        <v>0</v>
      </c>
    </row>
    <row r="718" spans="1:5" x14ac:dyDescent="0.35">
      <c r="A718" s="125"/>
      <c r="B718" s="126"/>
      <c r="C718" s="50" t="s">
        <v>206</v>
      </c>
      <c r="D718" s="28">
        <v>0.9</v>
      </c>
      <c r="E718" s="27">
        <v>0</v>
      </c>
    </row>
    <row r="719" spans="1:5" x14ac:dyDescent="0.35">
      <c r="A719" s="125"/>
      <c r="B719" s="126"/>
      <c r="C719" s="50" t="s">
        <v>207</v>
      </c>
      <c r="D719" s="28">
        <v>0.95</v>
      </c>
      <c r="E719" s="27">
        <v>0</v>
      </c>
    </row>
    <row r="720" spans="1:5" x14ac:dyDescent="0.35">
      <c r="A720" s="125"/>
      <c r="B720" s="126"/>
      <c r="C720" s="50" t="s">
        <v>208</v>
      </c>
      <c r="D720" s="28">
        <v>1</v>
      </c>
      <c r="E720" s="27">
        <v>0</v>
      </c>
    </row>
    <row r="721" spans="1:5" x14ac:dyDescent="0.35">
      <c r="A721" s="125"/>
      <c r="B721" s="126"/>
      <c r="C721" s="49" t="s">
        <v>134</v>
      </c>
      <c r="D721" s="26" t="s">
        <v>136</v>
      </c>
      <c r="E721" s="26" t="s">
        <v>136</v>
      </c>
    </row>
    <row r="722" spans="1:5" x14ac:dyDescent="0.35">
      <c r="A722" s="125"/>
      <c r="B722" s="126"/>
    </row>
    <row r="723" spans="1:5" x14ac:dyDescent="0.35">
      <c r="A723" s="125"/>
      <c r="B723" s="126"/>
    </row>
    <row r="724" spans="1:5" x14ac:dyDescent="0.35">
      <c r="A724" s="125"/>
      <c r="B724" s="126"/>
    </row>
    <row r="725" spans="1:5" ht="15" customHeight="1" x14ac:dyDescent="0.35">
      <c r="A725" s="125">
        <f>A700+1</f>
        <v>30</v>
      </c>
      <c r="B725" s="126" t="str">
        <f>"Lista  "  &amp;A725&amp; "  "&amp; LOOKUP(A725,'entrada datos Edificación'!$E$3:$E$239,'entrada datos Edificación'!$I$3:$I$239)</f>
        <v>Lista  30  otros</v>
      </c>
      <c r="C725" s="49" t="s">
        <v>252</v>
      </c>
      <c r="D725" s="27">
        <v>0</v>
      </c>
      <c r="E725" s="27">
        <v>0</v>
      </c>
    </row>
    <row r="726" spans="1:5" ht="15" customHeight="1" x14ac:dyDescent="0.35">
      <c r="A726" s="125"/>
      <c r="B726" s="126"/>
      <c r="C726" s="50" t="s">
        <v>189</v>
      </c>
      <c r="D726" s="28">
        <v>0.05</v>
      </c>
      <c r="E726" s="27">
        <v>0</v>
      </c>
    </row>
    <row r="727" spans="1:5" x14ac:dyDescent="0.35">
      <c r="A727" s="125"/>
      <c r="B727" s="126"/>
      <c r="C727" s="50" t="s">
        <v>190</v>
      </c>
      <c r="D727" s="28">
        <v>0.1</v>
      </c>
      <c r="E727" s="27">
        <v>0</v>
      </c>
    </row>
    <row r="728" spans="1:5" x14ac:dyDescent="0.35">
      <c r="A728" s="125"/>
      <c r="B728" s="126"/>
      <c r="C728" s="50" t="s">
        <v>191</v>
      </c>
      <c r="D728" s="28">
        <v>0.15</v>
      </c>
      <c r="E728" s="27">
        <v>0</v>
      </c>
    </row>
    <row r="729" spans="1:5" x14ac:dyDescent="0.35">
      <c r="A729" s="125"/>
      <c r="B729" s="126"/>
      <c r="C729" s="50" t="s">
        <v>192</v>
      </c>
      <c r="D729" s="28">
        <v>0.2</v>
      </c>
      <c r="E729" s="27">
        <v>0</v>
      </c>
    </row>
    <row r="730" spans="1:5" x14ac:dyDescent="0.35">
      <c r="A730" s="125"/>
      <c r="B730" s="126"/>
      <c r="C730" s="50" t="s">
        <v>193</v>
      </c>
      <c r="D730" s="28">
        <v>0.25</v>
      </c>
      <c r="E730" s="27">
        <v>0</v>
      </c>
    </row>
    <row r="731" spans="1:5" x14ac:dyDescent="0.35">
      <c r="A731" s="125"/>
      <c r="B731" s="126"/>
      <c r="C731" s="50" t="s">
        <v>194</v>
      </c>
      <c r="D731" s="28">
        <v>0.3</v>
      </c>
      <c r="E731" s="27">
        <v>0</v>
      </c>
    </row>
    <row r="732" spans="1:5" x14ac:dyDescent="0.35">
      <c r="A732" s="125"/>
      <c r="B732" s="126"/>
      <c r="C732" s="50" t="s">
        <v>195</v>
      </c>
      <c r="D732" s="28">
        <v>0.35</v>
      </c>
      <c r="E732" s="27">
        <v>0</v>
      </c>
    </row>
    <row r="733" spans="1:5" x14ac:dyDescent="0.35">
      <c r="A733" s="125"/>
      <c r="B733" s="126"/>
      <c r="C733" s="50" t="s">
        <v>196</v>
      </c>
      <c r="D733" s="28">
        <v>0.4</v>
      </c>
      <c r="E733" s="27">
        <v>0</v>
      </c>
    </row>
    <row r="734" spans="1:5" x14ac:dyDescent="0.35">
      <c r="A734" s="125"/>
      <c r="B734" s="126"/>
      <c r="C734" s="50" t="s">
        <v>197</v>
      </c>
      <c r="D734" s="28">
        <v>0.45</v>
      </c>
      <c r="E734" s="27">
        <v>0</v>
      </c>
    </row>
    <row r="735" spans="1:5" x14ac:dyDescent="0.35">
      <c r="A735" s="125"/>
      <c r="B735" s="126"/>
      <c r="C735" s="50" t="s">
        <v>198</v>
      </c>
      <c r="D735" s="28">
        <v>0.5</v>
      </c>
      <c r="E735" s="27">
        <v>0</v>
      </c>
    </row>
    <row r="736" spans="1:5" x14ac:dyDescent="0.35">
      <c r="A736" s="125"/>
      <c r="B736" s="126"/>
      <c r="C736" s="50" t="s">
        <v>199</v>
      </c>
      <c r="D736" s="28">
        <v>0.55000000000000004</v>
      </c>
      <c r="E736" s="27">
        <v>0</v>
      </c>
    </row>
    <row r="737" spans="1:5" x14ac:dyDescent="0.35">
      <c r="A737" s="125"/>
      <c r="B737" s="126"/>
      <c r="C737" s="50" t="s">
        <v>200</v>
      </c>
      <c r="D737" s="28">
        <v>0.6</v>
      </c>
      <c r="E737" s="27">
        <v>0</v>
      </c>
    </row>
    <row r="738" spans="1:5" x14ac:dyDescent="0.35">
      <c r="A738" s="125"/>
      <c r="B738" s="126"/>
      <c r="C738" s="50" t="s">
        <v>201</v>
      </c>
      <c r="D738" s="28">
        <v>0.65</v>
      </c>
      <c r="E738" s="27">
        <v>0</v>
      </c>
    </row>
    <row r="739" spans="1:5" x14ac:dyDescent="0.35">
      <c r="A739" s="125"/>
      <c r="B739" s="126"/>
      <c r="C739" s="50" t="s">
        <v>202</v>
      </c>
      <c r="D739" s="28">
        <v>0.7</v>
      </c>
      <c r="E739" s="27">
        <v>0</v>
      </c>
    </row>
    <row r="740" spans="1:5" x14ac:dyDescent="0.35">
      <c r="A740" s="125"/>
      <c r="B740" s="126"/>
      <c r="C740" s="50" t="s">
        <v>203</v>
      </c>
      <c r="D740" s="28">
        <v>0.75</v>
      </c>
      <c r="E740" s="27">
        <v>0</v>
      </c>
    </row>
    <row r="741" spans="1:5" x14ac:dyDescent="0.35">
      <c r="A741" s="125"/>
      <c r="B741" s="126"/>
      <c r="C741" s="50" t="s">
        <v>204</v>
      </c>
      <c r="D741" s="28">
        <v>0.8</v>
      </c>
      <c r="E741" s="27">
        <v>0</v>
      </c>
    </row>
    <row r="742" spans="1:5" x14ac:dyDescent="0.35">
      <c r="A742" s="125"/>
      <c r="B742" s="126"/>
      <c r="C742" s="50" t="s">
        <v>205</v>
      </c>
      <c r="D742" s="28">
        <v>0.85</v>
      </c>
      <c r="E742" s="27">
        <v>0</v>
      </c>
    </row>
    <row r="743" spans="1:5" x14ac:dyDescent="0.35">
      <c r="A743" s="125"/>
      <c r="B743" s="126"/>
      <c r="C743" s="50" t="s">
        <v>206</v>
      </c>
      <c r="D743" s="28">
        <v>0.9</v>
      </c>
      <c r="E743" s="27">
        <v>0</v>
      </c>
    </row>
    <row r="744" spans="1:5" x14ac:dyDescent="0.35">
      <c r="A744" s="125"/>
      <c r="B744" s="126"/>
      <c r="C744" s="50" t="s">
        <v>207</v>
      </c>
      <c r="D744" s="28">
        <v>0.95</v>
      </c>
      <c r="E744" s="27">
        <v>0</v>
      </c>
    </row>
    <row r="745" spans="1:5" x14ac:dyDescent="0.35">
      <c r="A745" s="125"/>
      <c r="B745" s="126"/>
      <c r="C745" s="50" t="s">
        <v>208</v>
      </c>
      <c r="D745" s="28">
        <v>1</v>
      </c>
      <c r="E745" s="27">
        <v>0</v>
      </c>
    </row>
    <row r="746" spans="1:5" x14ac:dyDescent="0.35">
      <c r="A746" s="125"/>
      <c r="B746" s="126"/>
      <c r="C746" s="49" t="s">
        <v>134</v>
      </c>
      <c r="D746" s="26" t="s">
        <v>136</v>
      </c>
      <c r="E746" s="26" t="s">
        <v>136</v>
      </c>
    </row>
    <row r="747" spans="1:5" x14ac:dyDescent="0.35">
      <c r="A747" s="125"/>
      <c r="B747" s="126"/>
    </row>
    <row r="748" spans="1:5" x14ac:dyDescent="0.35">
      <c r="A748" s="125"/>
      <c r="B748" s="126"/>
    </row>
    <row r="749" spans="1:5" x14ac:dyDescent="0.35">
      <c r="A749" s="125"/>
      <c r="B749" s="126"/>
    </row>
    <row r="750" spans="1:5" ht="15" customHeight="1" x14ac:dyDescent="0.35">
      <c r="A750" s="125">
        <f>A725+1</f>
        <v>31</v>
      </c>
      <c r="B750" s="126" t="str">
        <f>"Lista  "  &amp;A750&amp; "  "&amp; LOOKUP(A750,'entrada datos Edificación'!$E$3:$E$239,'entrada datos Edificación'!$I$3:$I$239)</f>
        <v>Lista  31  cemento</v>
      </c>
      <c r="C750" s="49" t="s">
        <v>252</v>
      </c>
      <c r="D750" s="27">
        <v>0</v>
      </c>
      <c r="E750" s="27">
        <v>0</v>
      </c>
    </row>
    <row r="751" spans="1:5" ht="15" customHeight="1" x14ac:dyDescent="0.35">
      <c r="A751" s="125"/>
      <c r="B751" s="126"/>
      <c r="C751" s="50" t="s">
        <v>189</v>
      </c>
      <c r="D751" s="28">
        <v>0.05</v>
      </c>
      <c r="E751" s="27">
        <v>0</v>
      </c>
    </row>
    <row r="752" spans="1:5" x14ac:dyDescent="0.35">
      <c r="A752" s="125"/>
      <c r="B752" s="126"/>
      <c r="C752" s="50" t="s">
        <v>190</v>
      </c>
      <c r="D752" s="28">
        <v>0.1</v>
      </c>
      <c r="E752" s="27">
        <v>0</v>
      </c>
    </row>
    <row r="753" spans="1:5" x14ac:dyDescent="0.35">
      <c r="A753" s="125"/>
      <c r="B753" s="126"/>
      <c r="C753" s="50" t="s">
        <v>191</v>
      </c>
      <c r="D753" s="28">
        <v>0.15</v>
      </c>
      <c r="E753" s="27">
        <v>0</v>
      </c>
    </row>
    <row r="754" spans="1:5" x14ac:dyDescent="0.35">
      <c r="A754" s="125"/>
      <c r="B754" s="126"/>
      <c r="C754" s="50" t="s">
        <v>192</v>
      </c>
      <c r="D754" s="28">
        <v>0.2</v>
      </c>
      <c r="E754" s="27">
        <v>0</v>
      </c>
    </row>
    <row r="755" spans="1:5" x14ac:dyDescent="0.35">
      <c r="A755" s="125"/>
      <c r="B755" s="126"/>
      <c r="C755" s="50" t="s">
        <v>193</v>
      </c>
      <c r="D755" s="28">
        <v>0.25</v>
      </c>
      <c r="E755" s="27">
        <v>0</v>
      </c>
    </row>
    <row r="756" spans="1:5" x14ac:dyDescent="0.35">
      <c r="A756" s="125"/>
      <c r="B756" s="126"/>
      <c r="C756" s="50" t="s">
        <v>194</v>
      </c>
      <c r="D756" s="28">
        <v>0.3</v>
      </c>
      <c r="E756" s="27">
        <v>0</v>
      </c>
    </row>
    <row r="757" spans="1:5" x14ac:dyDescent="0.35">
      <c r="A757" s="125"/>
      <c r="B757" s="126"/>
      <c r="C757" s="50" t="s">
        <v>195</v>
      </c>
      <c r="D757" s="28">
        <v>0.35</v>
      </c>
      <c r="E757" s="27">
        <v>0</v>
      </c>
    </row>
    <row r="758" spans="1:5" x14ac:dyDescent="0.35">
      <c r="A758" s="125"/>
      <c r="B758" s="126"/>
      <c r="C758" s="50" t="s">
        <v>196</v>
      </c>
      <c r="D758" s="28">
        <v>0.4</v>
      </c>
      <c r="E758" s="27">
        <v>0</v>
      </c>
    </row>
    <row r="759" spans="1:5" x14ac:dyDescent="0.35">
      <c r="A759" s="125"/>
      <c r="B759" s="126"/>
      <c r="C759" s="50" t="s">
        <v>197</v>
      </c>
      <c r="D759" s="28">
        <v>0.45</v>
      </c>
      <c r="E759" s="27">
        <v>0</v>
      </c>
    </row>
    <row r="760" spans="1:5" x14ac:dyDescent="0.35">
      <c r="A760" s="125"/>
      <c r="B760" s="126"/>
      <c r="C760" s="50" t="s">
        <v>198</v>
      </c>
      <c r="D760" s="28">
        <v>0.5</v>
      </c>
      <c r="E760" s="27">
        <v>0</v>
      </c>
    </row>
    <row r="761" spans="1:5" x14ac:dyDescent="0.35">
      <c r="A761" s="125"/>
      <c r="B761" s="126"/>
      <c r="C761" s="50" t="s">
        <v>199</v>
      </c>
      <c r="D761" s="28">
        <v>0.55000000000000004</v>
      </c>
      <c r="E761" s="27">
        <v>0</v>
      </c>
    </row>
    <row r="762" spans="1:5" x14ac:dyDescent="0.35">
      <c r="A762" s="125"/>
      <c r="B762" s="126"/>
      <c r="C762" s="50" t="s">
        <v>200</v>
      </c>
      <c r="D762" s="28">
        <v>0.6</v>
      </c>
      <c r="E762" s="27">
        <v>0</v>
      </c>
    </row>
    <row r="763" spans="1:5" x14ac:dyDescent="0.35">
      <c r="A763" s="125"/>
      <c r="B763" s="126"/>
      <c r="C763" s="50" t="s">
        <v>201</v>
      </c>
      <c r="D763" s="28">
        <v>0.65</v>
      </c>
      <c r="E763" s="27">
        <v>0</v>
      </c>
    </row>
    <row r="764" spans="1:5" x14ac:dyDescent="0.35">
      <c r="A764" s="125"/>
      <c r="B764" s="126"/>
      <c r="C764" s="50" t="s">
        <v>202</v>
      </c>
      <c r="D764" s="28">
        <v>0.7</v>
      </c>
      <c r="E764" s="27">
        <v>0</v>
      </c>
    </row>
    <row r="765" spans="1:5" x14ac:dyDescent="0.35">
      <c r="A765" s="125"/>
      <c r="B765" s="126"/>
      <c r="C765" s="50" t="s">
        <v>203</v>
      </c>
      <c r="D765" s="28">
        <v>0.75</v>
      </c>
      <c r="E765" s="27">
        <v>0</v>
      </c>
    </row>
    <row r="766" spans="1:5" x14ac:dyDescent="0.35">
      <c r="A766" s="125"/>
      <c r="B766" s="126"/>
      <c r="C766" s="50" t="s">
        <v>204</v>
      </c>
      <c r="D766" s="28">
        <v>0.8</v>
      </c>
      <c r="E766" s="27">
        <v>0</v>
      </c>
    </row>
    <row r="767" spans="1:5" x14ac:dyDescent="0.35">
      <c r="A767" s="125"/>
      <c r="B767" s="126"/>
      <c r="C767" s="50" t="s">
        <v>205</v>
      </c>
      <c r="D767" s="28">
        <v>0.85</v>
      </c>
      <c r="E767" s="27">
        <v>0</v>
      </c>
    </row>
    <row r="768" spans="1:5" x14ac:dyDescent="0.35">
      <c r="A768" s="125"/>
      <c r="B768" s="126"/>
      <c r="C768" s="50" t="s">
        <v>206</v>
      </c>
      <c r="D768" s="28">
        <v>0.9</v>
      </c>
      <c r="E768" s="27">
        <v>0</v>
      </c>
    </row>
    <row r="769" spans="1:5" x14ac:dyDescent="0.35">
      <c r="A769" s="125"/>
      <c r="B769" s="126"/>
      <c r="C769" s="50" t="s">
        <v>207</v>
      </c>
      <c r="D769" s="28">
        <v>0.95</v>
      </c>
      <c r="E769" s="27">
        <v>0</v>
      </c>
    </row>
    <row r="770" spans="1:5" x14ac:dyDescent="0.35">
      <c r="A770" s="125"/>
      <c r="B770" s="126"/>
      <c r="C770" s="50" t="s">
        <v>208</v>
      </c>
      <c r="D770" s="28">
        <v>1</v>
      </c>
      <c r="E770" s="27">
        <v>0</v>
      </c>
    </row>
    <row r="771" spans="1:5" x14ac:dyDescent="0.35">
      <c r="A771" s="125"/>
      <c r="B771" s="126"/>
      <c r="C771" s="49" t="s">
        <v>134</v>
      </c>
      <c r="D771" s="26" t="s">
        <v>136</v>
      </c>
      <c r="E771" s="26" t="s">
        <v>136</v>
      </c>
    </row>
    <row r="772" spans="1:5" x14ac:dyDescent="0.35">
      <c r="A772" s="125"/>
      <c r="B772" s="126"/>
    </row>
    <row r="773" spans="1:5" x14ac:dyDescent="0.35">
      <c r="A773" s="125"/>
      <c r="B773" s="126"/>
    </row>
    <row r="774" spans="1:5" x14ac:dyDescent="0.35">
      <c r="A774" s="125"/>
      <c r="B774" s="126"/>
    </row>
    <row r="775" spans="1:5" ht="15" customHeight="1" x14ac:dyDescent="0.35">
      <c r="A775" s="125">
        <f>A750+1</f>
        <v>32</v>
      </c>
      <c r="B775" s="126" t="str">
        <f>"Lista  "  &amp;A775&amp; "  "&amp; LOOKUP(A775,'entrada datos Edificación'!$E$3:$E$239,'entrada datos Edificación'!$I$3:$I$239)</f>
        <v>Lista  32  árido grueso</v>
      </c>
      <c r="C775" s="49" t="s">
        <v>252</v>
      </c>
      <c r="D775" s="27">
        <v>0</v>
      </c>
      <c r="E775" s="27">
        <v>0</v>
      </c>
    </row>
    <row r="776" spans="1:5" ht="15" customHeight="1" x14ac:dyDescent="0.35">
      <c r="A776" s="125"/>
      <c r="B776" s="126"/>
      <c r="C776" s="50" t="s">
        <v>189</v>
      </c>
      <c r="D776" s="28">
        <v>0.05</v>
      </c>
      <c r="E776" s="27">
        <v>0</v>
      </c>
    </row>
    <row r="777" spans="1:5" x14ac:dyDescent="0.35">
      <c r="A777" s="125"/>
      <c r="B777" s="126"/>
      <c r="C777" s="50" t="s">
        <v>190</v>
      </c>
      <c r="D777" s="28">
        <v>0.1</v>
      </c>
      <c r="E777" s="27">
        <v>0</v>
      </c>
    </row>
    <row r="778" spans="1:5" x14ac:dyDescent="0.35">
      <c r="A778" s="125"/>
      <c r="B778" s="126"/>
      <c r="C778" s="50" t="s">
        <v>191</v>
      </c>
      <c r="D778" s="28">
        <v>0.15</v>
      </c>
      <c r="E778" s="27">
        <v>0</v>
      </c>
    </row>
    <row r="779" spans="1:5" x14ac:dyDescent="0.35">
      <c r="A779" s="125"/>
      <c r="B779" s="126"/>
      <c r="C779" s="50" t="s">
        <v>192</v>
      </c>
      <c r="D779" s="28">
        <v>0.2</v>
      </c>
      <c r="E779" s="27">
        <v>0</v>
      </c>
    </row>
    <row r="780" spans="1:5" x14ac:dyDescent="0.35">
      <c r="A780" s="125"/>
      <c r="B780" s="126"/>
      <c r="C780" s="50" t="s">
        <v>193</v>
      </c>
      <c r="D780" s="28">
        <v>0.25</v>
      </c>
      <c r="E780" s="27">
        <v>0</v>
      </c>
    </row>
    <row r="781" spans="1:5" x14ac:dyDescent="0.35">
      <c r="A781" s="125"/>
      <c r="B781" s="126"/>
      <c r="C781" s="50" t="s">
        <v>194</v>
      </c>
      <c r="D781" s="28">
        <v>0.3</v>
      </c>
      <c r="E781" s="27">
        <v>0</v>
      </c>
    </row>
    <row r="782" spans="1:5" x14ac:dyDescent="0.35">
      <c r="A782" s="125"/>
      <c r="B782" s="126"/>
      <c r="C782" s="50" t="s">
        <v>195</v>
      </c>
      <c r="D782" s="28">
        <v>0.35</v>
      </c>
      <c r="E782" s="27">
        <v>0</v>
      </c>
    </row>
    <row r="783" spans="1:5" x14ac:dyDescent="0.35">
      <c r="A783" s="125"/>
      <c r="B783" s="126"/>
      <c r="C783" s="50" t="s">
        <v>196</v>
      </c>
      <c r="D783" s="28">
        <v>0.4</v>
      </c>
      <c r="E783" s="27">
        <v>0</v>
      </c>
    </row>
    <row r="784" spans="1:5" x14ac:dyDescent="0.35">
      <c r="A784" s="125"/>
      <c r="B784" s="126"/>
      <c r="C784" s="50" t="s">
        <v>197</v>
      </c>
      <c r="D784" s="28">
        <v>0.45</v>
      </c>
      <c r="E784" s="27">
        <v>0</v>
      </c>
    </row>
    <row r="785" spans="1:5" x14ac:dyDescent="0.35">
      <c r="A785" s="125"/>
      <c r="B785" s="126"/>
      <c r="C785" s="50" t="s">
        <v>198</v>
      </c>
      <c r="D785" s="28">
        <v>0.5</v>
      </c>
      <c r="E785" s="27">
        <v>0</v>
      </c>
    </row>
    <row r="786" spans="1:5" x14ac:dyDescent="0.35">
      <c r="A786" s="125"/>
      <c r="B786" s="126"/>
      <c r="C786" s="50" t="s">
        <v>199</v>
      </c>
      <c r="D786" s="28">
        <v>0.55000000000000004</v>
      </c>
      <c r="E786" s="27">
        <v>0</v>
      </c>
    </row>
    <row r="787" spans="1:5" x14ac:dyDescent="0.35">
      <c r="A787" s="125"/>
      <c r="B787" s="126"/>
      <c r="C787" s="50" t="s">
        <v>200</v>
      </c>
      <c r="D787" s="28">
        <v>0.6</v>
      </c>
      <c r="E787" s="27">
        <v>0</v>
      </c>
    </row>
    <row r="788" spans="1:5" x14ac:dyDescent="0.35">
      <c r="A788" s="125"/>
      <c r="B788" s="126"/>
      <c r="C788" s="50" t="s">
        <v>201</v>
      </c>
      <c r="D788" s="28">
        <v>0.65</v>
      </c>
      <c r="E788" s="27">
        <v>0</v>
      </c>
    </row>
    <row r="789" spans="1:5" x14ac:dyDescent="0.35">
      <c r="A789" s="125"/>
      <c r="B789" s="126"/>
      <c r="C789" s="50" t="s">
        <v>202</v>
      </c>
      <c r="D789" s="28">
        <v>0.7</v>
      </c>
      <c r="E789" s="27">
        <v>0</v>
      </c>
    </row>
    <row r="790" spans="1:5" x14ac:dyDescent="0.35">
      <c r="A790" s="125"/>
      <c r="B790" s="126"/>
      <c r="C790" s="50" t="s">
        <v>203</v>
      </c>
      <c r="D790" s="28">
        <v>0.75</v>
      </c>
      <c r="E790" s="27">
        <v>0</v>
      </c>
    </row>
    <row r="791" spans="1:5" x14ac:dyDescent="0.35">
      <c r="A791" s="125"/>
      <c r="B791" s="126"/>
      <c r="C791" s="50" t="s">
        <v>204</v>
      </c>
      <c r="D791" s="28">
        <v>0.8</v>
      </c>
      <c r="E791" s="27">
        <v>0</v>
      </c>
    </row>
    <row r="792" spans="1:5" x14ac:dyDescent="0.35">
      <c r="A792" s="125"/>
      <c r="B792" s="126"/>
      <c r="C792" s="50" t="s">
        <v>205</v>
      </c>
      <c r="D792" s="28">
        <v>0.85</v>
      </c>
      <c r="E792" s="27">
        <v>0</v>
      </c>
    </row>
    <row r="793" spans="1:5" x14ac:dyDescent="0.35">
      <c r="A793" s="125"/>
      <c r="B793" s="126"/>
      <c r="C793" s="50" t="s">
        <v>206</v>
      </c>
      <c r="D793" s="28">
        <v>0.9</v>
      </c>
      <c r="E793" s="27">
        <v>0</v>
      </c>
    </row>
    <row r="794" spans="1:5" x14ac:dyDescent="0.35">
      <c r="A794" s="125"/>
      <c r="B794" s="126"/>
      <c r="C794" s="50" t="s">
        <v>207</v>
      </c>
      <c r="D794" s="28">
        <v>0.95</v>
      </c>
      <c r="E794" s="27">
        <v>0</v>
      </c>
    </row>
    <row r="795" spans="1:5" x14ac:dyDescent="0.35">
      <c r="A795" s="125"/>
      <c r="B795" s="126"/>
      <c r="C795" s="50" t="s">
        <v>208</v>
      </c>
      <c r="D795" s="28">
        <v>1</v>
      </c>
      <c r="E795" s="27">
        <v>0</v>
      </c>
    </row>
    <row r="796" spans="1:5" x14ac:dyDescent="0.35">
      <c r="A796" s="125"/>
      <c r="B796" s="126"/>
      <c r="C796" s="49" t="s">
        <v>134</v>
      </c>
      <c r="D796" s="26" t="s">
        <v>136</v>
      </c>
      <c r="E796" s="26" t="s">
        <v>136</v>
      </c>
    </row>
    <row r="797" spans="1:5" x14ac:dyDescent="0.35">
      <c r="A797" s="125"/>
      <c r="B797" s="126"/>
    </row>
    <row r="798" spans="1:5" x14ac:dyDescent="0.35">
      <c r="A798" s="125"/>
      <c r="B798" s="126"/>
    </row>
    <row r="799" spans="1:5" x14ac:dyDescent="0.35">
      <c r="A799" s="125"/>
      <c r="B799" s="126"/>
    </row>
    <row r="800" spans="1:5" ht="15" customHeight="1" x14ac:dyDescent="0.35">
      <c r="A800" s="125">
        <f>A775+1</f>
        <v>33</v>
      </c>
      <c r="B800" s="126" t="str">
        <f>"Lista  "  &amp;A800&amp; "  "&amp; LOOKUP(A800,'entrada datos Edificación'!$E$3:$E$239,'entrada datos Edificación'!$I$3:$I$239)</f>
        <v>Lista  33  árido fino</v>
      </c>
      <c r="C800" s="49" t="s">
        <v>252</v>
      </c>
      <c r="D800" s="27">
        <v>0</v>
      </c>
      <c r="E800" s="27">
        <v>0</v>
      </c>
    </row>
    <row r="801" spans="1:5" ht="15" customHeight="1" x14ac:dyDescent="0.35">
      <c r="A801" s="125"/>
      <c r="B801" s="126"/>
      <c r="C801" s="50" t="s">
        <v>189</v>
      </c>
      <c r="D801" s="28">
        <v>0.05</v>
      </c>
      <c r="E801" s="27">
        <v>0</v>
      </c>
    </row>
    <row r="802" spans="1:5" x14ac:dyDescent="0.35">
      <c r="A802" s="125"/>
      <c r="B802" s="126"/>
      <c r="C802" s="50" t="s">
        <v>190</v>
      </c>
      <c r="D802" s="28">
        <v>0.1</v>
      </c>
      <c r="E802" s="27">
        <v>0</v>
      </c>
    </row>
    <row r="803" spans="1:5" x14ac:dyDescent="0.35">
      <c r="A803" s="125"/>
      <c r="B803" s="126"/>
      <c r="C803" s="50" t="s">
        <v>191</v>
      </c>
      <c r="D803" s="28">
        <v>0.15</v>
      </c>
      <c r="E803" s="27">
        <v>0</v>
      </c>
    </row>
    <row r="804" spans="1:5" x14ac:dyDescent="0.35">
      <c r="A804" s="125"/>
      <c r="B804" s="126"/>
      <c r="C804" s="50" t="s">
        <v>192</v>
      </c>
      <c r="D804" s="28">
        <v>0.2</v>
      </c>
      <c r="E804" s="27">
        <v>0</v>
      </c>
    </row>
    <row r="805" spans="1:5" x14ac:dyDescent="0.35">
      <c r="A805" s="125"/>
      <c r="B805" s="126"/>
      <c r="C805" s="50" t="s">
        <v>193</v>
      </c>
      <c r="D805" s="28">
        <v>0.25</v>
      </c>
      <c r="E805" s="27">
        <v>0</v>
      </c>
    </row>
    <row r="806" spans="1:5" x14ac:dyDescent="0.35">
      <c r="A806" s="125"/>
      <c r="B806" s="126"/>
      <c r="C806" s="50" t="s">
        <v>194</v>
      </c>
      <c r="D806" s="28">
        <v>0.3</v>
      </c>
      <c r="E806" s="27">
        <v>0</v>
      </c>
    </row>
    <row r="807" spans="1:5" x14ac:dyDescent="0.35">
      <c r="A807" s="125"/>
      <c r="B807" s="126"/>
      <c r="C807" s="50" t="s">
        <v>195</v>
      </c>
      <c r="D807" s="28">
        <v>0.35</v>
      </c>
      <c r="E807" s="27">
        <v>0</v>
      </c>
    </row>
    <row r="808" spans="1:5" x14ac:dyDescent="0.35">
      <c r="A808" s="125"/>
      <c r="B808" s="126"/>
      <c r="C808" s="50" t="s">
        <v>196</v>
      </c>
      <c r="D808" s="28">
        <v>0.4</v>
      </c>
      <c r="E808" s="27">
        <v>0</v>
      </c>
    </row>
    <row r="809" spans="1:5" x14ac:dyDescent="0.35">
      <c r="A809" s="125"/>
      <c r="B809" s="126"/>
      <c r="C809" s="50" t="s">
        <v>197</v>
      </c>
      <c r="D809" s="28">
        <v>0.45</v>
      </c>
      <c r="E809" s="27">
        <v>0</v>
      </c>
    </row>
    <row r="810" spans="1:5" x14ac:dyDescent="0.35">
      <c r="A810" s="125"/>
      <c r="B810" s="126"/>
      <c r="C810" s="50" t="s">
        <v>198</v>
      </c>
      <c r="D810" s="28">
        <v>0.5</v>
      </c>
      <c r="E810" s="27">
        <v>0</v>
      </c>
    </row>
    <row r="811" spans="1:5" x14ac:dyDescent="0.35">
      <c r="A811" s="125"/>
      <c r="B811" s="126"/>
      <c r="C811" s="50" t="s">
        <v>199</v>
      </c>
      <c r="D811" s="28">
        <v>0.55000000000000004</v>
      </c>
      <c r="E811" s="27">
        <v>0</v>
      </c>
    </row>
    <row r="812" spans="1:5" x14ac:dyDescent="0.35">
      <c r="A812" s="125"/>
      <c r="B812" s="126"/>
      <c r="C812" s="50" t="s">
        <v>200</v>
      </c>
      <c r="D812" s="28">
        <v>0.6</v>
      </c>
      <c r="E812" s="27">
        <v>0</v>
      </c>
    </row>
    <row r="813" spans="1:5" x14ac:dyDescent="0.35">
      <c r="A813" s="125"/>
      <c r="B813" s="126"/>
      <c r="C813" s="50" t="s">
        <v>201</v>
      </c>
      <c r="D813" s="28">
        <v>0.65</v>
      </c>
      <c r="E813" s="27">
        <v>0</v>
      </c>
    </row>
    <row r="814" spans="1:5" x14ac:dyDescent="0.35">
      <c r="A814" s="125"/>
      <c r="B814" s="126"/>
      <c r="C814" s="50" t="s">
        <v>202</v>
      </c>
      <c r="D814" s="28">
        <v>0.7</v>
      </c>
      <c r="E814" s="27">
        <v>0</v>
      </c>
    </row>
    <row r="815" spans="1:5" x14ac:dyDescent="0.35">
      <c r="A815" s="125"/>
      <c r="B815" s="126"/>
      <c r="C815" s="50" t="s">
        <v>203</v>
      </c>
      <c r="D815" s="28">
        <v>0.75</v>
      </c>
      <c r="E815" s="27">
        <v>0</v>
      </c>
    </row>
    <row r="816" spans="1:5" x14ac:dyDescent="0.35">
      <c r="A816" s="125"/>
      <c r="B816" s="126"/>
      <c r="C816" s="50" t="s">
        <v>204</v>
      </c>
      <c r="D816" s="28">
        <v>0.8</v>
      </c>
      <c r="E816" s="27">
        <v>0</v>
      </c>
    </row>
    <row r="817" spans="1:5" x14ac:dyDescent="0.35">
      <c r="A817" s="125"/>
      <c r="B817" s="126"/>
      <c r="C817" s="50" t="s">
        <v>205</v>
      </c>
      <c r="D817" s="28">
        <v>0.85</v>
      </c>
      <c r="E817" s="27">
        <v>0</v>
      </c>
    </row>
    <row r="818" spans="1:5" x14ac:dyDescent="0.35">
      <c r="A818" s="125"/>
      <c r="B818" s="126"/>
      <c r="C818" s="50" t="s">
        <v>206</v>
      </c>
      <c r="D818" s="28">
        <v>0.9</v>
      </c>
      <c r="E818" s="27">
        <v>0</v>
      </c>
    </row>
    <row r="819" spans="1:5" x14ac:dyDescent="0.35">
      <c r="A819" s="125"/>
      <c r="B819" s="126"/>
      <c r="C819" s="50" t="s">
        <v>207</v>
      </c>
      <c r="D819" s="28">
        <v>0.95</v>
      </c>
      <c r="E819" s="27">
        <v>0</v>
      </c>
    </row>
    <row r="820" spans="1:5" x14ac:dyDescent="0.35">
      <c r="A820" s="125"/>
      <c r="B820" s="126"/>
      <c r="C820" s="50" t="s">
        <v>208</v>
      </c>
      <c r="D820" s="28">
        <v>1</v>
      </c>
      <c r="E820" s="27">
        <v>0</v>
      </c>
    </row>
    <row r="821" spans="1:5" x14ac:dyDescent="0.35">
      <c r="A821" s="125"/>
      <c r="B821" s="126"/>
      <c r="C821" s="49" t="s">
        <v>134</v>
      </c>
      <c r="D821" s="26" t="s">
        <v>136</v>
      </c>
      <c r="E821" s="26" t="s">
        <v>136</v>
      </c>
    </row>
    <row r="822" spans="1:5" x14ac:dyDescent="0.35">
      <c r="A822" s="125"/>
      <c r="B822" s="126"/>
    </row>
    <row r="823" spans="1:5" x14ac:dyDescent="0.35">
      <c r="A823" s="125"/>
      <c r="B823" s="126"/>
    </row>
    <row r="824" spans="1:5" x14ac:dyDescent="0.35">
      <c r="A824" s="125"/>
      <c r="B824" s="126"/>
    </row>
    <row r="825" spans="1:5" ht="15" customHeight="1" x14ac:dyDescent="0.35">
      <c r="A825" s="125">
        <f>A800+1</f>
        <v>34</v>
      </c>
      <c r="B825" s="126" t="str">
        <f>"Lista  "  &amp;A825&amp; "  "&amp; LOOKUP(A825,'entrada datos Edificación'!$E$3:$E$239,'entrada datos Edificación'!$I$3:$I$239)</f>
        <v>Lista  34  aditivos lignosulfonatos</v>
      </c>
      <c r="C825" s="49" t="s">
        <v>252</v>
      </c>
      <c r="D825" s="27">
        <v>0</v>
      </c>
      <c r="E825" s="27">
        <v>0</v>
      </c>
    </row>
    <row r="826" spans="1:5" ht="15" customHeight="1" x14ac:dyDescent="0.35">
      <c r="A826" s="125"/>
      <c r="B826" s="126"/>
      <c r="C826" s="50" t="s">
        <v>189</v>
      </c>
      <c r="D826" s="28">
        <v>0.05</v>
      </c>
      <c r="E826" s="27">
        <v>0</v>
      </c>
    </row>
    <row r="827" spans="1:5" x14ac:dyDescent="0.35">
      <c r="A827" s="125"/>
      <c r="B827" s="126"/>
      <c r="C827" s="50" t="s">
        <v>190</v>
      </c>
      <c r="D827" s="28">
        <v>0.1</v>
      </c>
      <c r="E827" s="27">
        <v>0</v>
      </c>
    </row>
    <row r="828" spans="1:5" x14ac:dyDescent="0.35">
      <c r="A828" s="125"/>
      <c r="B828" s="126"/>
      <c r="C828" s="50" t="s">
        <v>191</v>
      </c>
      <c r="D828" s="28">
        <v>0.15</v>
      </c>
      <c r="E828" s="27">
        <v>0</v>
      </c>
    </row>
    <row r="829" spans="1:5" x14ac:dyDescent="0.35">
      <c r="A829" s="125"/>
      <c r="B829" s="126"/>
      <c r="C829" s="50" t="s">
        <v>192</v>
      </c>
      <c r="D829" s="28">
        <v>0.2</v>
      </c>
      <c r="E829" s="27">
        <v>0</v>
      </c>
    </row>
    <row r="830" spans="1:5" x14ac:dyDescent="0.35">
      <c r="A830" s="125"/>
      <c r="B830" s="126"/>
      <c r="C830" s="50" t="s">
        <v>193</v>
      </c>
      <c r="D830" s="28">
        <v>0.25</v>
      </c>
      <c r="E830" s="27">
        <v>0</v>
      </c>
    </row>
    <row r="831" spans="1:5" x14ac:dyDescent="0.35">
      <c r="A831" s="125"/>
      <c r="B831" s="126"/>
      <c r="C831" s="50" t="s">
        <v>194</v>
      </c>
      <c r="D831" s="28">
        <v>0.3</v>
      </c>
      <c r="E831" s="27">
        <v>0</v>
      </c>
    </row>
    <row r="832" spans="1:5" x14ac:dyDescent="0.35">
      <c r="A832" s="125"/>
      <c r="B832" s="126"/>
      <c r="C832" s="50" t="s">
        <v>195</v>
      </c>
      <c r="D832" s="28">
        <v>0.35</v>
      </c>
      <c r="E832" s="27">
        <v>0</v>
      </c>
    </row>
    <row r="833" spans="1:5" x14ac:dyDescent="0.35">
      <c r="A833" s="125"/>
      <c r="B833" s="126"/>
      <c r="C833" s="50" t="s">
        <v>196</v>
      </c>
      <c r="D833" s="28">
        <v>0.4</v>
      </c>
      <c r="E833" s="27">
        <v>0</v>
      </c>
    </row>
    <row r="834" spans="1:5" x14ac:dyDescent="0.35">
      <c r="A834" s="125"/>
      <c r="B834" s="126"/>
      <c r="C834" s="50" t="s">
        <v>197</v>
      </c>
      <c r="D834" s="28">
        <v>0.45</v>
      </c>
      <c r="E834" s="27">
        <v>0</v>
      </c>
    </row>
    <row r="835" spans="1:5" x14ac:dyDescent="0.35">
      <c r="A835" s="125"/>
      <c r="B835" s="126"/>
      <c r="C835" s="50" t="s">
        <v>198</v>
      </c>
      <c r="D835" s="28">
        <v>0.5</v>
      </c>
      <c r="E835" s="27">
        <v>0</v>
      </c>
    </row>
    <row r="836" spans="1:5" x14ac:dyDescent="0.35">
      <c r="A836" s="125"/>
      <c r="B836" s="126"/>
      <c r="C836" s="50" t="s">
        <v>199</v>
      </c>
      <c r="D836" s="28">
        <v>0.55000000000000004</v>
      </c>
      <c r="E836" s="27">
        <v>0</v>
      </c>
    </row>
    <row r="837" spans="1:5" x14ac:dyDescent="0.35">
      <c r="A837" s="125"/>
      <c r="B837" s="126"/>
      <c r="C837" s="50" t="s">
        <v>200</v>
      </c>
      <c r="D837" s="28">
        <v>0.6</v>
      </c>
      <c r="E837" s="27">
        <v>0</v>
      </c>
    </row>
    <row r="838" spans="1:5" x14ac:dyDescent="0.35">
      <c r="A838" s="125"/>
      <c r="B838" s="126"/>
      <c r="C838" s="50" t="s">
        <v>201</v>
      </c>
      <c r="D838" s="28">
        <v>0.65</v>
      </c>
      <c r="E838" s="27">
        <v>0</v>
      </c>
    </row>
    <row r="839" spans="1:5" x14ac:dyDescent="0.35">
      <c r="A839" s="125"/>
      <c r="B839" s="126"/>
      <c r="C839" s="50" t="s">
        <v>202</v>
      </c>
      <c r="D839" s="28">
        <v>0.7</v>
      </c>
      <c r="E839" s="27">
        <v>0</v>
      </c>
    </row>
    <row r="840" spans="1:5" x14ac:dyDescent="0.35">
      <c r="A840" s="125"/>
      <c r="B840" s="126"/>
      <c r="C840" s="50" t="s">
        <v>203</v>
      </c>
      <c r="D840" s="28">
        <v>0.75</v>
      </c>
      <c r="E840" s="27">
        <v>0</v>
      </c>
    </row>
    <row r="841" spans="1:5" x14ac:dyDescent="0.35">
      <c r="A841" s="125"/>
      <c r="B841" s="126"/>
      <c r="C841" s="50" t="s">
        <v>204</v>
      </c>
      <c r="D841" s="28">
        <v>0.8</v>
      </c>
      <c r="E841" s="27">
        <v>0</v>
      </c>
    </row>
    <row r="842" spans="1:5" x14ac:dyDescent="0.35">
      <c r="A842" s="125"/>
      <c r="B842" s="126"/>
      <c r="C842" s="50" t="s">
        <v>205</v>
      </c>
      <c r="D842" s="28">
        <v>0.85</v>
      </c>
      <c r="E842" s="27">
        <v>0</v>
      </c>
    </row>
    <row r="843" spans="1:5" x14ac:dyDescent="0.35">
      <c r="A843" s="125"/>
      <c r="B843" s="126"/>
      <c r="C843" s="50" t="s">
        <v>206</v>
      </c>
      <c r="D843" s="28">
        <v>0.9</v>
      </c>
      <c r="E843" s="27">
        <v>0</v>
      </c>
    </row>
    <row r="844" spans="1:5" x14ac:dyDescent="0.35">
      <c r="A844" s="125"/>
      <c r="B844" s="126"/>
      <c r="C844" s="50" t="s">
        <v>207</v>
      </c>
      <c r="D844" s="28">
        <v>0.95</v>
      </c>
      <c r="E844" s="27">
        <v>0</v>
      </c>
    </row>
    <row r="845" spans="1:5" x14ac:dyDescent="0.35">
      <c r="A845" s="125"/>
      <c r="B845" s="126"/>
      <c r="C845" s="50" t="s">
        <v>208</v>
      </c>
      <c r="D845" s="28">
        <v>1</v>
      </c>
      <c r="E845" s="27">
        <v>0</v>
      </c>
    </row>
    <row r="846" spans="1:5" x14ac:dyDescent="0.35">
      <c r="A846" s="125"/>
      <c r="B846" s="126"/>
      <c r="C846" s="49" t="s">
        <v>134</v>
      </c>
      <c r="D846" s="26" t="s">
        <v>136</v>
      </c>
      <c r="E846" s="26" t="s">
        <v>136</v>
      </c>
    </row>
    <row r="847" spans="1:5" x14ac:dyDescent="0.35">
      <c r="A847" s="125"/>
      <c r="B847" s="126"/>
    </row>
    <row r="848" spans="1:5" x14ac:dyDescent="0.35">
      <c r="A848" s="125"/>
      <c r="B848" s="126"/>
    </row>
    <row r="849" spans="1:5" x14ac:dyDescent="0.35">
      <c r="A849" s="125"/>
      <c r="B849" s="126"/>
    </row>
    <row r="850" spans="1:5" ht="15" customHeight="1" x14ac:dyDescent="0.35">
      <c r="A850" s="125">
        <f>A825+1</f>
        <v>35</v>
      </c>
      <c r="B850" s="126" t="str">
        <f>"Lista  "  &amp;A850&amp; "  "&amp; LOOKUP(A850,'entrada datos Edificación'!$E$3:$E$239,'entrada datos Edificación'!$I$3:$I$239)</f>
        <v>Lista  35  aditivos lignocelulósicos</v>
      </c>
      <c r="C850" s="49" t="s">
        <v>252</v>
      </c>
      <c r="D850" s="27">
        <v>0</v>
      </c>
      <c r="E850" s="27">
        <v>0</v>
      </c>
    </row>
    <row r="851" spans="1:5" ht="15" customHeight="1" x14ac:dyDescent="0.35">
      <c r="A851" s="125"/>
      <c r="B851" s="126"/>
      <c r="C851" s="50" t="s">
        <v>189</v>
      </c>
      <c r="D851" s="28">
        <v>0.05</v>
      </c>
      <c r="E851" s="27">
        <v>0</v>
      </c>
    </row>
    <row r="852" spans="1:5" x14ac:dyDescent="0.35">
      <c r="A852" s="125"/>
      <c r="B852" s="126"/>
      <c r="C852" s="50" t="s">
        <v>190</v>
      </c>
      <c r="D852" s="28">
        <v>0.1</v>
      </c>
      <c r="E852" s="27">
        <v>0</v>
      </c>
    </row>
    <row r="853" spans="1:5" x14ac:dyDescent="0.35">
      <c r="A853" s="125"/>
      <c r="B853" s="126"/>
      <c r="C853" s="50" t="s">
        <v>191</v>
      </c>
      <c r="D853" s="28">
        <v>0.15</v>
      </c>
      <c r="E853" s="27">
        <v>0</v>
      </c>
    </row>
    <row r="854" spans="1:5" x14ac:dyDescent="0.35">
      <c r="A854" s="125"/>
      <c r="B854" s="126"/>
      <c r="C854" s="50" t="s">
        <v>192</v>
      </c>
      <c r="D854" s="28">
        <v>0.2</v>
      </c>
      <c r="E854" s="27">
        <v>0</v>
      </c>
    </row>
    <row r="855" spans="1:5" x14ac:dyDescent="0.35">
      <c r="A855" s="125"/>
      <c r="B855" s="126"/>
      <c r="C855" s="50" t="s">
        <v>193</v>
      </c>
      <c r="D855" s="28">
        <v>0.25</v>
      </c>
      <c r="E855" s="27">
        <v>0</v>
      </c>
    </row>
    <row r="856" spans="1:5" x14ac:dyDescent="0.35">
      <c r="A856" s="125"/>
      <c r="B856" s="126"/>
      <c r="C856" s="50" t="s">
        <v>194</v>
      </c>
      <c r="D856" s="28">
        <v>0.3</v>
      </c>
      <c r="E856" s="27">
        <v>0</v>
      </c>
    </row>
    <row r="857" spans="1:5" x14ac:dyDescent="0.35">
      <c r="A857" s="125"/>
      <c r="B857" s="126"/>
      <c r="C857" s="50" t="s">
        <v>195</v>
      </c>
      <c r="D857" s="28">
        <v>0.35</v>
      </c>
      <c r="E857" s="27">
        <v>0</v>
      </c>
    </row>
    <row r="858" spans="1:5" x14ac:dyDescent="0.35">
      <c r="A858" s="125"/>
      <c r="B858" s="126"/>
      <c r="C858" s="50" t="s">
        <v>196</v>
      </c>
      <c r="D858" s="28">
        <v>0.4</v>
      </c>
      <c r="E858" s="27">
        <v>0</v>
      </c>
    </row>
    <row r="859" spans="1:5" x14ac:dyDescent="0.35">
      <c r="A859" s="125"/>
      <c r="B859" s="126"/>
      <c r="C859" s="50" t="s">
        <v>197</v>
      </c>
      <c r="D859" s="28">
        <v>0.45</v>
      </c>
      <c r="E859" s="27">
        <v>0</v>
      </c>
    </row>
    <row r="860" spans="1:5" x14ac:dyDescent="0.35">
      <c r="A860" s="125"/>
      <c r="B860" s="126"/>
      <c r="C860" s="50" t="s">
        <v>198</v>
      </c>
      <c r="D860" s="28">
        <v>0.5</v>
      </c>
      <c r="E860" s="27">
        <v>0</v>
      </c>
    </row>
    <row r="861" spans="1:5" x14ac:dyDescent="0.35">
      <c r="A861" s="125"/>
      <c r="B861" s="126"/>
      <c r="C861" s="50" t="s">
        <v>199</v>
      </c>
      <c r="D861" s="28">
        <v>0.55000000000000004</v>
      </c>
      <c r="E861" s="27">
        <v>0</v>
      </c>
    </row>
    <row r="862" spans="1:5" x14ac:dyDescent="0.35">
      <c r="A862" s="125"/>
      <c r="B862" s="126"/>
      <c r="C862" s="50" t="s">
        <v>200</v>
      </c>
      <c r="D862" s="28">
        <v>0.6</v>
      </c>
      <c r="E862" s="27">
        <v>0</v>
      </c>
    </row>
    <row r="863" spans="1:5" x14ac:dyDescent="0.35">
      <c r="A863" s="125"/>
      <c r="B863" s="126"/>
      <c r="C863" s="50" t="s">
        <v>201</v>
      </c>
      <c r="D863" s="28">
        <v>0.65</v>
      </c>
      <c r="E863" s="27">
        <v>0</v>
      </c>
    </row>
    <row r="864" spans="1:5" x14ac:dyDescent="0.35">
      <c r="A864" s="125"/>
      <c r="B864" s="126"/>
      <c r="C864" s="50" t="s">
        <v>202</v>
      </c>
      <c r="D864" s="28">
        <v>0.7</v>
      </c>
      <c r="E864" s="27">
        <v>0</v>
      </c>
    </row>
    <row r="865" spans="1:5" x14ac:dyDescent="0.35">
      <c r="A865" s="125"/>
      <c r="B865" s="126"/>
      <c r="C865" s="50" t="s">
        <v>203</v>
      </c>
      <c r="D865" s="28">
        <v>0.75</v>
      </c>
      <c r="E865" s="27">
        <v>0</v>
      </c>
    </row>
    <row r="866" spans="1:5" x14ac:dyDescent="0.35">
      <c r="A866" s="125"/>
      <c r="B866" s="126"/>
      <c r="C866" s="50" t="s">
        <v>204</v>
      </c>
      <c r="D866" s="28">
        <v>0.8</v>
      </c>
      <c r="E866" s="27">
        <v>0</v>
      </c>
    </row>
    <row r="867" spans="1:5" x14ac:dyDescent="0.35">
      <c r="A867" s="125"/>
      <c r="B867" s="126"/>
      <c r="C867" s="50" t="s">
        <v>205</v>
      </c>
      <c r="D867" s="28">
        <v>0.85</v>
      </c>
      <c r="E867" s="27">
        <v>0</v>
      </c>
    </row>
    <row r="868" spans="1:5" x14ac:dyDescent="0.35">
      <c r="A868" s="125"/>
      <c r="B868" s="126"/>
      <c r="C868" s="50" t="s">
        <v>206</v>
      </c>
      <c r="D868" s="28">
        <v>0.9</v>
      </c>
      <c r="E868" s="27">
        <v>0</v>
      </c>
    </row>
    <row r="869" spans="1:5" x14ac:dyDescent="0.35">
      <c r="A869" s="125"/>
      <c r="B869" s="126"/>
      <c r="C869" s="50" t="s">
        <v>207</v>
      </c>
      <c r="D869" s="28">
        <v>0.95</v>
      </c>
      <c r="E869" s="27">
        <v>0</v>
      </c>
    </row>
    <row r="870" spans="1:5" x14ac:dyDescent="0.35">
      <c r="A870" s="125"/>
      <c r="B870" s="126"/>
      <c r="C870" s="50" t="s">
        <v>208</v>
      </c>
      <c r="D870" s="28">
        <v>1</v>
      </c>
      <c r="E870" s="27">
        <v>0</v>
      </c>
    </row>
    <row r="871" spans="1:5" x14ac:dyDescent="0.35">
      <c r="A871" s="125"/>
      <c r="B871" s="126"/>
      <c r="C871" s="49" t="s">
        <v>134</v>
      </c>
      <c r="D871" s="26" t="s">
        <v>136</v>
      </c>
      <c r="E871" s="26" t="s">
        <v>136</v>
      </c>
    </row>
    <row r="872" spans="1:5" x14ac:dyDescent="0.35">
      <c r="A872" s="125"/>
      <c r="B872" s="126"/>
    </row>
    <row r="873" spans="1:5" x14ac:dyDescent="0.35">
      <c r="A873" s="125"/>
      <c r="B873" s="126"/>
    </row>
    <row r="874" spans="1:5" x14ac:dyDescent="0.35">
      <c r="A874" s="125"/>
      <c r="B874" s="126"/>
    </row>
    <row r="875" spans="1:5" ht="15" customHeight="1" x14ac:dyDescent="0.35">
      <c r="A875" s="125">
        <f>A850+1</f>
        <v>36</v>
      </c>
      <c r="B875" s="126" t="str">
        <f>"Lista  "  &amp;A875&amp; "  "&amp; LOOKUP(A875,'entrada datos Edificación'!$E$3:$E$239,'entrada datos Edificación'!$I$3:$I$239)</f>
        <v>Lista  36  otros aditivos</v>
      </c>
      <c r="C875" s="49" t="s">
        <v>252</v>
      </c>
      <c r="D875" s="27">
        <v>0</v>
      </c>
      <c r="E875" s="27">
        <v>0</v>
      </c>
    </row>
    <row r="876" spans="1:5" ht="15" customHeight="1" x14ac:dyDescent="0.35">
      <c r="A876" s="125"/>
      <c r="B876" s="126"/>
      <c r="C876" s="50" t="s">
        <v>189</v>
      </c>
      <c r="D876" s="28">
        <v>0.05</v>
      </c>
      <c r="E876" s="27">
        <v>0</v>
      </c>
    </row>
    <row r="877" spans="1:5" x14ac:dyDescent="0.35">
      <c r="A877" s="125"/>
      <c r="B877" s="126"/>
      <c r="C877" s="50" t="s">
        <v>190</v>
      </c>
      <c r="D877" s="28">
        <v>0.1</v>
      </c>
      <c r="E877" s="27">
        <v>0</v>
      </c>
    </row>
    <row r="878" spans="1:5" x14ac:dyDescent="0.35">
      <c r="A878" s="125"/>
      <c r="B878" s="126"/>
      <c r="C878" s="50" t="s">
        <v>191</v>
      </c>
      <c r="D878" s="28">
        <v>0.15</v>
      </c>
      <c r="E878" s="27">
        <v>0</v>
      </c>
    </row>
    <row r="879" spans="1:5" x14ac:dyDescent="0.35">
      <c r="A879" s="125"/>
      <c r="B879" s="126"/>
      <c r="C879" s="50" t="s">
        <v>192</v>
      </c>
      <c r="D879" s="28">
        <v>0.2</v>
      </c>
      <c r="E879" s="27">
        <v>0</v>
      </c>
    </row>
    <row r="880" spans="1:5" x14ac:dyDescent="0.35">
      <c r="A880" s="125"/>
      <c r="B880" s="126"/>
      <c r="C880" s="50" t="s">
        <v>193</v>
      </c>
      <c r="D880" s="28">
        <v>0.25</v>
      </c>
      <c r="E880" s="27">
        <v>0</v>
      </c>
    </row>
    <row r="881" spans="1:5" x14ac:dyDescent="0.35">
      <c r="A881" s="125"/>
      <c r="B881" s="126"/>
      <c r="C881" s="50" t="s">
        <v>194</v>
      </c>
      <c r="D881" s="28">
        <v>0.3</v>
      </c>
      <c r="E881" s="27">
        <v>0</v>
      </c>
    </row>
    <row r="882" spans="1:5" x14ac:dyDescent="0.35">
      <c r="A882" s="125"/>
      <c r="B882" s="126"/>
      <c r="C882" s="50" t="s">
        <v>195</v>
      </c>
      <c r="D882" s="28">
        <v>0.35</v>
      </c>
      <c r="E882" s="27">
        <v>0</v>
      </c>
    </row>
    <row r="883" spans="1:5" x14ac:dyDescent="0.35">
      <c r="A883" s="125"/>
      <c r="B883" s="126"/>
      <c r="C883" s="50" t="s">
        <v>196</v>
      </c>
      <c r="D883" s="28">
        <v>0.4</v>
      </c>
      <c r="E883" s="27">
        <v>0</v>
      </c>
    </row>
    <row r="884" spans="1:5" x14ac:dyDescent="0.35">
      <c r="A884" s="125"/>
      <c r="B884" s="126"/>
      <c r="C884" s="50" t="s">
        <v>197</v>
      </c>
      <c r="D884" s="28">
        <v>0.45</v>
      </c>
      <c r="E884" s="27">
        <v>0</v>
      </c>
    </row>
    <row r="885" spans="1:5" x14ac:dyDescent="0.35">
      <c r="A885" s="125"/>
      <c r="B885" s="126"/>
      <c r="C885" s="50" t="s">
        <v>198</v>
      </c>
      <c r="D885" s="28">
        <v>0.5</v>
      </c>
      <c r="E885" s="27">
        <v>0</v>
      </c>
    </row>
    <row r="886" spans="1:5" x14ac:dyDescent="0.35">
      <c r="A886" s="125"/>
      <c r="B886" s="126"/>
      <c r="C886" s="50" t="s">
        <v>199</v>
      </c>
      <c r="D886" s="28">
        <v>0.55000000000000004</v>
      </c>
      <c r="E886" s="27">
        <v>0</v>
      </c>
    </row>
    <row r="887" spans="1:5" x14ac:dyDescent="0.35">
      <c r="A887" s="125"/>
      <c r="B887" s="126"/>
      <c r="C887" s="50" t="s">
        <v>200</v>
      </c>
      <c r="D887" s="28">
        <v>0.6</v>
      </c>
      <c r="E887" s="27">
        <v>0</v>
      </c>
    </row>
    <row r="888" spans="1:5" x14ac:dyDescent="0.35">
      <c r="A888" s="125"/>
      <c r="B888" s="126"/>
      <c r="C888" s="50" t="s">
        <v>201</v>
      </c>
      <c r="D888" s="28">
        <v>0.65</v>
      </c>
      <c r="E888" s="27">
        <v>0</v>
      </c>
    </row>
    <row r="889" spans="1:5" x14ac:dyDescent="0.35">
      <c r="A889" s="125"/>
      <c r="B889" s="126"/>
      <c r="C889" s="50" t="s">
        <v>202</v>
      </c>
      <c r="D889" s="28">
        <v>0.7</v>
      </c>
      <c r="E889" s="27">
        <v>0</v>
      </c>
    </row>
    <row r="890" spans="1:5" x14ac:dyDescent="0.35">
      <c r="A890" s="125"/>
      <c r="B890" s="126"/>
      <c r="C890" s="50" t="s">
        <v>203</v>
      </c>
      <c r="D890" s="28">
        <v>0.75</v>
      </c>
      <c r="E890" s="27">
        <v>0</v>
      </c>
    </row>
    <row r="891" spans="1:5" x14ac:dyDescent="0.35">
      <c r="A891" s="125"/>
      <c r="B891" s="126"/>
      <c r="C891" s="50" t="s">
        <v>204</v>
      </c>
      <c r="D891" s="28">
        <v>0.8</v>
      </c>
      <c r="E891" s="27">
        <v>0</v>
      </c>
    </row>
    <row r="892" spans="1:5" x14ac:dyDescent="0.35">
      <c r="A892" s="125"/>
      <c r="B892" s="126"/>
      <c r="C892" s="50" t="s">
        <v>205</v>
      </c>
      <c r="D892" s="28">
        <v>0.85</v>
      </c>
      <c r="E892" s="27">
        <v>0</v>
      </c>
    </row>
    <row r="893" spans="1:5" x14ac:dyDescent="0.35">
      <c r="A893" s="125"/>
      <c r="B893" s="126"/>
      <c r="C893" s="50" t="s">
        <v>206</v>
      </c>
      <c r="D893" s="28">
        <v>0.9</v>
      </c>
      <c r="E893" s="27">
        <v>0</v>
      </c>
    </row>
    <row r="894" spans="1:5" x14ac:dyDescent="0.35">
      <c r="A894" s="125"/>
      <c r="B894" s="126"/>
      <c r="C894" s="50" t="s">
        <v>207</v>
      </c>
      <c r="D894" s="28">
        <v>0.95</v>
      </c>
      <c r="E894" s="27">
        <v>0</v>
      </c>
    </row>
    <row r="895" spans="1:5" x14ac:dyDescent="0.35">
      <c r="A895" s="125"/>
      <c r="B895" s="126"/>
      <c r="C895" s="50" t="s">
        <v>208</v>
      </c>
      <c r="D895" s="28">
        <v>1</v>
      </c>
      <c r="E895" s="27">
        <v>0</v>
      </c>
    </row>
    <row r="896" spans="1:5" x14ac:dyDescent="0.35">
      <c r="A896" s="125"/>
      <c r="B896" s="126"/>
      <c r="C896" s="49" t="s">
        <v>134</v>
      </c>
      <c r="D896" s="26" t="s">
        <v>136</v>
      </c>
      <c r="E896" s="26" t="s">
        <v>136</v>
      </c>
    </row>
    <row r="897" spans="1:5" x14ac:dyDescent="0.35">
      <c r="A897" s="125"/>
      <c r="B897" s="126"/>
    </row>
    <row r="898" spans="1:5" x14ac:dyDescent="0.35">
      <c r="A898" s="125"/>
      <c r="B898" s="126"/>
    </row>
    <row r="899" spans="1:5" x14ac:dyDescent="0.35">
      <c r="A899" s="125"/>
      <c r="B899" s="126"/>
    </row>
    <row r="900" spans="1:5" ht="15" customHeight="1" x14ac:dyDescent="0.35">
      <c r="A900" s="125">
        <f>A875+1</f>
        <v>37</v>
      </c>
      <c r="B900" s="126" t="str">
        <f>"Lista  "  &amp;A900&amp; "  "&amp; LOOKUP(A900,'entrada datos Edificación'!$E$3:$E$239,'entrada datos Edificación'!$I$3:$I$239)</f>
        <v>Lista  37  otros</v>
      </c>
      <c r="C900" s="49" t="s">
        <v>252</v>
      </c>
      <c r="D900" s="27">
        <v>0</v>
      </c>
      <c r="E900" s="27">
        <v>0</v>
      </c>
    </row>
    <row r="901" spans="1:5" ht="15" customHeight="1" x14ac:dyDescent="0.35">
      <c r="A901" s="125"/>
      <c r="B901" s="126"/>
      <c r="C901" s="50" t="s">
        <v>189</v>
      </c>
      <c r="D901" s="28">
        <v>0.05</v>
      </c>
      <c r="E901" s="27">
        <v>0</v>
      </c>
    </row>
    <row r="902" spans="1:5" x14ac:dyDescent="0.35">
      <c r="A902" s="125"/>
      <c r="B902" s="126"/>
      <c r="C902" s="50" t="s">
        <v>190</v>
      </c>
      <c r="D902" s="28">
        <v>0.1</v>
      </c>
      <c r="E902" s="27">
        <v>0</v>
      </c>
    </row>
    <row r="903" spans="1:5" x14ac:dyDescent="0.35">
      <c r="A903" s="125"/>
      <c r="B903" s="126"/>
      <c r="C903" s="50" t="s">
        <v>191</v>
      </c>
      <c r="D903" s="28">
        <v>0.15</v>
      </c>
      <c r="E903" s="27">
        <v>0</v>
      </c>
    </row>
    <row r="904" spans="1:5" x14ac:dyDescent="0.35">
      <c r="A904" s="125"/>
      <c r="B904" s="126"/>
      <c r="C904" s="50" t="s">
        <v>192</v>
      </c>
      <c r="D904" s="28">
        <v>0.2</v>
      </c>
      <c r="E904" s="27">
        <v>0</v>
      </c>
    </row>
    <row r="905" spans="1:5" x14ac:dyDescent="0.35">
      <c r="A905" s="125"/>
      <c r="B905" s="126"/>
      <c r="C905" s="50" t="s">
        <v>193</v>
      </c>
      <c r="D905" s="28">
        <v>0.25</v>
      </c>
      <c r="E905" s="27">
        <v>0</v>
      </c>
    </row>
    <row r="906" spans="1:5" x14ac:dyDescent="0.35">
      <c r="A906" s="125"/>
      <c r="B906" s="126"/>
      <c r="C906" s="50" t="s">
        <v>194</v>
      </c>
      <c r="D906" s="28">
        <v>0.3</v>
      </c>
      <c r="E906" s="27">
        <v>0</v>
      </c>
    </row>
    <row r="907" spans="1:5" x14ac:dyDescent="0.35">
      <c r="A907" s="125"/>
      <c r="B907" s="126"/>
      <c r="C907" s="50" t="s">
        <v>195</v>
      </c>
      <c r="D907" s="28">
        <v>0.35</v>
      </c>
      <c r="E907" s="27">
        <v>0</v>
      </c>
    </row>
    <row r="908" spans="1:5" x14ac:dyDescent="0.35">
      <c r="A908" s="125"/>
      <c r="B908" s="126"/>
      <c r="C908" s="50" t="s">
        <v>196</v>
      </c>
      <c r="D908" s="28">
        <v>0.4</v>
      </c>
      <c r="E908" s="27">
        <v>0</v>
      </c>
    </row>
    <row r="909" spans="1:5" x14ac:dyDescent="0.35">
      <c r="A909" s="125"/>
      <c r="B909" s="126"/>
      <c r="C909" s="50" t="s">
        <v>197</v>
      </c>
      <c r="D909" s="28">
        <v>0.45</v>
      </c>
      <c r="E909" s="27">
        <v>0</v>
      </c>
    </row>
    <row r="910" spans="1:5" x14ac:dyDescent="0.35">
      <c r="A910" s="125"/>
      <c r="B910" s="126"/>
      <c r="C910" s="50" t="s">
        <v>198</v>
      </c>
      <c r="D910" s="28">
        <v>0.5</v>
      </c>
      <c r="E910" s="27">
        <v>0</v>
      </c>
    </row>
    <row r="911" spans="1:5" x14ac:dyDescent="0.35">
      <c r="A911" s="125"/>
      <c r="B911" s="126"/>
      <c r="C911" s="50" t="s">
        <v>199</v>
      </c>
      <c r="D911" s="28">
        <v>0.55000000000000004</v>
      </c>
      <c r="E911" s="27">
        <v>0</v>
      </c>
    </row>
    <row r="912" spans="1:5" x14ac:dyDescent="0.35">
      <c r="A912" s="125"/>
      <c r="B912" s="126"/>
      <c r="C912" s="50" t="s">
        <v>200</v>
      </c>
      <c r="D912" s="28">
        <v>0.6</v>
      </c>
      <c r="E912" s="27">
        <v>0</v>
      </c>
    </row>
    <row r="913" spans="1:5" x14ac:dyDescent="0.35">
      <c r="A913" s="125"/>
      <c r="B913" s="126"/>
      <c r="C913" s="50" t="s">
        <v>201</v>
      </c>
      <c r="D913" s="28">
        <v>0.65</v>
      </c>
      <c r="E913" s="27">
        <v>0</v>
      </c>
    </row>
    <row r="914" spans="1:5" x14ac:dyDescent="0.35">
      <c r="A914" s="125"/>
      <c r="B914" s="126"/>
      <c r="C914" s="50" t="s">
        <v>202</v>
      </c>
      <c r="D914" s="28">
        <v>0.7</v>
      </c>
      <c r="E914" s="27">
        <v>0</v>
      </c>
    </row>
    <row r="915" spans="1:5" x14ac:dyDescent="0.35">
      <c r="A915" s="125"/>
      <c r="B915" s="126"/>
      <c r="C915" s="50" t="s">
        <v>203</v>
      </c>
      <c r="D915" s="28">
        <v>0.75</v>
      </c>
      <c r="E915" s="27">
        <v>0</v>
      </c>
    </row>
    <row r="916" spans="1:5" x14ac:dyDescent="0.35">
      <c r="A916" s="125"/>
      <c r="B916" s="126"/>
      <c r="C916" s="50" t="s">
        <v>204</v>
      </c>
      <c r="D916" s="28">
        <v>0.8</v>
      </c>
      <c r="E916" s="27">
        <v>0</v>
      </c>
    </row>
    <row r="917" spans="1:5" x14ac:dyDescent="0.35">
      <c r="A917" s="125"/>
      <c r="B917" s="126"/>
      <c r="C917" s="50" t="s">
        <v>205</v>
      </c>
      <c r="D917" s="28">
        <v>0.85</v>
      </c>
      <c r="E917" s="27">
        <v>0</v>
      </c>
    </row>
    <row r="918" spans="1:5" x14ac:dyDescent="0.35">
      <c r="A918" s="125"/>
      <c r="B918" s="126"/>
      <c r="C918" s="50" t="s">
        <v>206</v>
      </c>
      <c r="D918" s="28">
        <v>0.9</v>
      </c>
      <c r="E918" s="27">
        <v>0</v>
      </c>
    </row>
    <row r="919" spans="1:5" x14ac:dyDescent="0.35">
      <c r="A919" s="125"/>
      <c r="B919" s="126"/>
      <c r="C919" s="50" t="s">
        <v>207</v>
      </c>
      <c r="D919" s="28">
        <v>0.95</v>
      </c>
      <c r="E919" s="27">
        <v>0</v>
      </c>
    </row>
    <row r="920" spans="1:5" x14ac:dyDescent="0.35">
      <c r="A920" s="125"/>
      <c r="B920" s="126"/>
      <c r="C920" s="50" t="s">
        <v>208</v>
      </c>
      <c r="D920" s="28">
        <v>1</v>
      </c>
      <c r="E920" s="27">
        <v>0</v>
      </c>
    </row>
    <row r="921" spans="1:5" x14ac:dyDescent="0.35">
      <c r="A921" s="125"/>
      <c r="B921" s="126"/>
      <c r="C921" s="49" t="s">
        <v>134</v>
      </c>
      <c r="D921" s="26" t="s">
        <v>136</v>
      </c>
      <c r="E921" s="26" t="s">
        <v>136</v>
      </c>
    </row>
    <row r="922" spans="1:5" x14ac:dyDescent="0.35">
      <c r="A922" s="125"/>
      <c r="B922" s="126"/>
    </row>
    <row r="923" spans="1:5" x14ac:dyDescent="0.35">
      <c r="A923" s="125"/>
      <c r="B923" s="126"/>
    </row>
    <row r="924" spans="1:5" x14ac:dyDescent="0.35">
      <c r="A924" s="125"/>
      <c r="B924" s="126"/>
    </row>
    <row r="925" spans="1:5" ht="15" customHeight="1" x14ac:dyDescent="0.35">
      <c r="A925" s="125">
        <f>A900+1</f>
        <v>38</v>
      </c>
      <c r="B925" s="126" t="str">
        <f>"Lista  "  &amp;A925&amp; "  "&amp; LOOKUP(A925,'entrada datos Edificación'!$E$3:$E$239,'entrada datos Edificación'!$I$3:$I$239)</f>
        <v>Lista  38  madera</v>
      </c>
      <c r="C925" s="49" t="s">
        <v>252</v>
      </c>
      <c r="D925" s="27">
        <v>0</v>
      </c>
      <c r="E925" s="27">
        <v>0</v>
      </c>
    </row>
    <row r="926" spans="1:5" ht="15" customHeight="1" x14ac:dyDescent="0.35">
      <c r="A926" s="125"/>
      <c r="B926" s="126"/>
      <c r="C926" s="50" t="s">
        <v>189</v>
      </c>
      <c r="D926" s="28">
        <v>0.05</v>
      </c>
      <c r="E926" s="27">
        <v>0</v>
      </c>
    </row>
    <row r="927" spans="1:5" x14ac:dyDescent="0.35">
      <c r="A927" s="125"/>
      <c r="B927" s="126"/>
      <c r="C927" s="50" t="s">
        <v>190</v>
      </c>
      <c r="D927" s="28">
        <v>0.1</v>
      </c>
      <c r="E927" s="27">
        <v>0</v>
      </c>
    </row>
    <row r="928" spans="1:5" x14ac:dyDescent="0.35">
      <c r="A928" s="125"/>
      <c r="B928" s="126"/>
      <c r="C928" s="50" t="s">
        <v>191</v>
      </c>
      <c r="D928" s="28">
        <v>0.15</v>
      </c>
      <c r="E928" s="27">
        <v>0</v>
      </c>
    </row>
    <row r="929" spans="1:5" x14ac:dyDescent="0.35">
      <c r="A929" s="125"/>
      <c r="B929" s="126"/>
      <c r="C929" s="50" t="s">
        <v>192</v>
      </c>
      <c r="D929" s="28">
        <v>0.2</v>
      </c>
      <c r="E929" s="27">
        <v>0</v>
      </c>
    </row>
    <row r="930" spans="1:5" x14ac:dyDescent="0.35">
      <c r="A930" s="125"/>
      <c r="B930" s="126"/>
      <c r="C930" s="50" t="s">
        <v>193</v>
      </c>
      <c r="D930" s="28">
        <v>0.25</v>
      </c>
      <c r="E930" s="27">
        <v>0</v>
      </c>
    </row>
    <row r="931" spans="1:5" x14ac:dyDescent="0.35">
      <c r="A931" s="125"/>
      <c r="B931" s="126"/>
      <c r="C931" s="50" t="s">
        <v>194</v>
      </c>
      <c r="D931" s="28">
        <v>0.3</v>
      </c>
      <c r="E931" s="27">
        <v>0</v>
      </c>
    </row>
    <row r="932" spans="1:5" x14ac:dyDescent="0.35">
      <c r="A932" s="125"/>
      <c r="B932" s="126"/>
      <c r="C932" s="50" t="s">
        <v>195</v>
      </c>
      <c r="D932" s="28">
        <v>0.35</v>
      </c>
      <c r="E932" s="27">
        <v>0</v>
      </c>
    </row>
    <row r="933" spans="1:5" x14ac:dyDescent="0.35">
      <c r="A933" s="125"/>
      <c r="B933" s="126"/>
      <c r="C933" s="50" t="s">
        <v>196</v>
      </c>
      <c r="D933" s="28">
        <v>0.4</v>
      </c>
      <c r="E933" s="27">
        <v>0</v>
      </c>
    </row>
    <row r="934" spans="1:5" x14ac:dyDescent="0.35">
      <c r="A934" s="125"/>
      <c r="B934" s="126"/>
      <c r="C934" s="50" t="s">
        <v>197</v>
      </c>
      <c r="D934" s="28">
        <v>0.45</v>
      </c>
      <c r="E934" s="27">
        <v>0</v>
      </c>
    </row>
    <row r="935" spans="1:5" x14ac:dyDescent="0.35">
      <c r="A935" s="125"/>
      <c r="B935" s="126"/>
      <c r="C935" s="50" t="s">
        <v>198</v>
      </c>
      <c r="D935" s="28">
        <v>0.5</v>
      </c>
      <c r="E935" s="27">
        <v>0</v>
      </c>
    </row>
    <row r="936" spans="1:5" x14ac:dyDescent="0.35">
      <c r="A936" s="125"/>
      <c r="B936" s="126"/>
      <c r="C936" s="50" t="s">
        <v>199</v>
      </c>
      <c r="D936" s="28">
        <v>0.55000000000000004</v>
      </c>
      <c r="E936" s="27">
        <v>0</v>
      </c>
    </row>
    <row r="937" spans="1:5" x14ac:dyDescent="0.35">
      <c r="A937" s="125"/>
      <c r="B937" s="126"/>
      <c r="C937" s="50" t="s">
        <v>200</v>
      </c>
      <c r="D937" s="28">
        <v>0.6</v>
      </c>
      <c r="E937" s="27">
        <v>0</v>
      </c>
    </row>
    <row r="938" spans="1:5" x14ac:dyDescent="0.35">
      <c r="A938" s="125"/>
      <c r="B938" s="126"/>
      <c r="C938" s="50" t="s">
        <v>201</v>
      </c>
      <c r="D938" s="28">
        <v>0.65</v>
      </c>
      <c r="E938" s="27">
        <v>0</v>
      </c>
    </row>
    <row r="939" spans="1:5" x14ac:dyDescent="0.35">
      <c r="A939" s="125"/>
      <c r="B939" s="126"/>
      <c r="C939" s="50" t="s">
        <v>202</v>
      </c>
      <c r="D939" s="28">
        <v>0.7</v>
      </c>
      <c r="E939" s="27">
        <v>0</v>
      </c>
    </row>
    <row r="940" spans="1:5" x14ac:dyDescent="0.35">
      <c r="A940" s="125"/>
      <c r="B940" s="126"/>
      <c r="C940" s="50" t="s">
        <v>203</v>
      </c>
      <c r="D940" s="28">
        <v>0.75</v>
      </c>
      <c r="E940" s="27">
        <v>0</v>
      </c>
    </row>
    <row r="941" spans="1:5" x14ac:dyDescent="0.35">
      <c r="A941" s="125"/>
      <c r="B941" s="126"/>
      <c r="C941" s="50" t="s">
        <v>204</v>
      </c>
      <c r="D941" s="28">
        <v>0.8</v>
      </c>
      <c r="E941" s="27">
        <v>0</v>
      </c>
    </row>
    <row r="942" spans="1:5" x14ac:dyDescent="0.35">
      <c r="A942" s="125"/>
      <c r="B942" s="126"/>
      <c r="C942" s="50" t="s">
        <v>205</v>
      </c>
      <c r="D942" s="28">
        <v>0.85</v>
      </c>
      <c r="E942" s="27">
        <v>0</v>
      </c>
    </row>
    <row r="943" spans="1:5" x14ac:dyDescent="0.35">
      <c r="A943" s="125"/>
      <c r="B943" s="126"/>
      <c r="C943" s="50" t="s">
        <v>206</v>
      </c>
      <c r="D943" s="28">
        <v>0.9</v>
      </c>
      <c r="E943" s="27">
        <v>0</v>
      </c>
    </row>
    <row r="944" spans="1:5" x14ac:dyDescent="0.35">
      <c r="A944" s="125"/>
      <c r="B944" s="126"/>
      <c r="C944" s="50" t="s">
        <v>207</v>
      </c>
      <c r="D944" s="28">
        <v>0.95</v>
      </c>
      <c r="E944" s="27">
        <v>0</v>
      </c>
    </row>
    <row r="945" spans="1:5" x14ac:dyDescent="0.35">
      <c r="A945" s="125"/>
      <c r="B945" s="126"/>
      <c r="C945" s="50" t="s">
        <v>208</v>
      </c>
      <c r="D945" s="28">
        <v>1</v>
      </c>
      <c r="E945" s="27">
        <v>0</v>
      </c>
    </row>
    <row r="946" spans="1:5" x14ac:dyDescent="0.35">
      <c r="A946" s="125"/>
      <c r="B946" s="126"/>
      <c r="C946" s="49" t="s">
        <v>134</v>
      </c>
      <c r="D946" s="26" t="s">
        <v>136</v>
      </c>
      <c r="E946" s="26" t="s">
        <v>136</v>
      </c>
    </row>
    <row r="947" spans="1:5" x14ac:dyDescent="0.35">
      <c r="A947" s="125"/>
      <c r="B947" s="126"/>
    </row>
    <row r="948" spans="1:5" x14ac:dyDescent="0.35">
      <c r="A948" s="125"/>
      <c r="B948" s="126"/>
    </row>
    <row r="949" spans="1:5" x14ac:dyDescent="0.35">
      <c r="A949" s="125"/>
      <c r="B949" s="126"/>
    </row>
    <row r="950" spans="1:5" ht="15" customHeight="1" x14ac:dyDescent="0.35">
      <c r="A950" s="125">
        <f>A925+1</f>
        <v>39</v>
      </c>
      <c r="B950" s="126" t="str">
        <f>"Lista  "  &amp;A950&amp; "  "&amp; LOOKUP(A950,'entrada datos Edificación'!$E$3:$E$239,'entrada datos Edificación'!$I$3:$I$239)</f>
        <v>Lista  39  fábrica</v>
      </c>
      <c r="C950" s="49" t="s">
        <v>252</v>
      </c>
      <c r="D950" s="27">
        <v>0</v>
      </c>
      <c r="E950" s="27">
        <v>0</v>
      </c>
    </row>
    <row r="951" spans="1:5" ht="15" customHeight="1" x14ac:dyDescent="0.35">
      <c r="A951" s="125"/>
      <c r="B951" s="126"/>
      <c r="C951" s="50" t="s">
        <v>189</v>
      </c>
      <c r="D951" s="28">
        <v>0.05</v>
      </c>
      <c r="E951" s="27">
        <v>0</v>
      </c>
    </row>
    <row r="952" spans="1:5" x14ac:dyDescent="0.35">
      <c r="A952" s="125"/>
      <c r="B952" s="126"/>
      <c r="C952" s="50" t="s">
        <v>190</v>
      </c>
      <c r="D952" s="28">
        <v>0.1</v>
      </c>
      <c r="E952" s="27">
        <v>0</v>
      </c>
    </row>
    <row r="953" spans="1:5" x14ac:dyDescent="0.35">
      <c r="A953" s="125"/>
      <c r="B953" s="126"/>
      <c r="C953" s="50" t="s">
        <v>191</v>
      </c>
      <c r="D953" s="28">
        <v>0.15</v>
      </c>
      <c r="E953" s="27">
        <v>0</v>
      </c>
    </row>
    <row r="954" spans="1:5" x14ac:dyDescent="0.35">
      <c r="A954" s="125"/>
      <c r="B954" s="126"/>
      <c r="C954" s="50" t="s">
        <v>192</v>
      </c>
      <c r="D954" s="28">
        <v>0.2</v>
      </c>
      <c r="E954" s="27">
        <v>0</v>
      </c>
    </row>
    <row r="955" spans="1:5" x14ac:dyDescent="0.35">
      <c r="A955" s="125"/>
      <c r="B955" s="126"/>
      <c r="C955" s="50" t="s">
        <v>193</v>
      </c>
      <c r="D955" s="28">
        <v>0.25</v>
      </c>
      <c r="E955" s="27">
        <v>0</v>
      </c>
    </row>
    <row r="956" spans="1:5" x14ac:dyDescent="0.35">
      <c r="A956" s="125"/>
      <c r="B956" s="126"/>
      <c r="C956" s="50" t="s">
        <v>194</v>
      </c>
      <c r="D956" s="28">
        <v>0.3</v>
      </c>
      <c r="E956" s="27">
        <v>0</v>
      </c>
    </row>
    <row r="957" spans="1:5" x14ac:dyDescent="0.35">
      <c r="A957" s="125"/>
      <c r="B957" s="126"/>
      <c r="C957" s="50" t="s">
        <v>195</v>
      </c>
      <c r="D957" s="28">
        <v>0.35</v>
      </c>
      <c r="E957" s="27">
        <v>0</v>
      </c>
    </row>
    <row r="958" spans="1:5" x14ac:dyDescent="0.35">
      <c r="A958" s="125"/>
      <c r="B958" s="126"/>
      <c r="C958" s="50" t="s">
        <v>196</v>
      </c>
      <c r="D958" s="28">
        <v>0.4</v>
      </c>
      <c r="E958" s="27">
        <v>0</v>
      </c>
    </row>
    <row r="959" spans="1:5" x14ac:dyDescent="0.35">
      <c r="A959" s="125"/>
      <c r="B959" s="126"/>
      <c r="C959" s="50" t="s">
        <v>197</v>
      </c>
      <c r="D959" s="28">
        <v>0.45</v>
      </c>
      <c r="E959" s="27">
        <v>0</v>
      </c>
    </row>
    <row r="960" spans="1:5" x14ac:dyDescent="0.35">
      <c r="A960" s="125"/>
      <c r="B960" s="126"/>
      <c r="C960" s="50" t="s">
        <v>198</v>
      </c>
      <c r="D960" s="28">
        <v>0.5</v>
      </c>
      <c r="E960" s="27">
        <v>0</v>
      </c>
    </row>
    <row r="961" spans="1:5" x14ac:dyDescent="0.35">
      <c r="A961" s="125"/>
      <c r="B961" s="126"/>
      <c r="C961" s="50" t="s">
        <v>199</v>
      </c>
      <c r="D961" s="28">
        <v>0.55000000000000004</v>
      </c>
      <c r="E961" s="27">
        <v>0</v>
      </c>
    </row>
    <row r="962" spans="1:5" x14ac:dyDescent="0.35">
      <c r="A962" s="125"/>
      <c r="B962" s="126"/>
      <c r="C962" s="50" t="s">
        <v>200</v>
      </c>
      <c r="D962" s="28">
        <v>0.6</v>
      </c>
      <c r="E962" s="27">
        <v>0</v>
      </c>
    </row>
    <row r="963" spans="1:5" x14ac:dyDescent="0.35">
      <c r="A963" s="125"/>
      <c r="B963" s="126"/>
      <c r="C963" s="50" t="s">
        <v>201</v>
      </c>
      <c r="D963" s="28">
        <v>0.65</v>
      </c>
      <c r="E963" s="27">
        <v>0</v>
      </c>
    </row>
    <row r="964" spans="1:5" x14ac:dyDescent="0.35">
      <c r="A964" s="125"/>
      <c r="B964" s="126"/>
      <c r="C964" s="50" t="s">
        <v>202</v>
      </c>
      <c r="D964" s="28">
        <v>0.7</v>
      </c>
      <c r="E964" s="27">
        <v>0</v>
      </c>
    </row>
    <row r="965" spans="1:5" x14ac:dyDescent="0.35">
      <c r="A965" s="125"/>
      <c r="B965" s="126"/>
      <c r="C965" s="50" t="s">
        <v>203</v>
      </c>
      <c r="D965" s="28">
        <v>0.75</v>
      </c>
      <c r="E965" s="27">
        <v>0</v>
      </c>
    </row>
    <row r="966" spans="1:5" x14ac:dyDescent="0.35">
      <c r="A966" s="125"/>
      <c r="B966" s="126"/>
      <c r="C966" s="50" t="s">
        <v>204</v>
      </c>
      <c r="D966" s="28">
        <v>0.8</v>
      </c>
      <c r="E966" s="27">
        <v>0</v>
      </c>
    </row>
    <row r="967" spans="1:5" x14ac:dyDescent="0.35">
      <c r="A967" s="125"/>
      <c r="B967" s="126"/>
      <c r="C967" s="50" t="s">
        <v>205</v>
      </c>
      <c r="D967" s="28">
        <v>0.85</v>
      </c>
      <c r="E967" s="27">
        <v>0</v>
      </c>
    </row>
    <row r="968" spans="1:5" x14ac:dyDescent="0.35">
      <c r="A968" s="125"/>
      <c r="B968" s="126"/>
      <c r="C968" s="50" t="s">
        <v>206</v>
      </c>
      <c r="D968" s="28">
        <v>0.9</v>
      </c>
      <c r="E968" s="27">
        <v>0</v>
      </c>
    </row>
    <row r="969" spans="1:5" x14ac:dyDescent="0.35">
      <c r="A969" s="125"/>
      <c r="B969" s="126"/>
      <c r="C969" s="50" t="s">
        <v>207</v>
      </c>
      <c r="D969" s="28">
        <v>0.95</v>
      </c>
      <c r="E969" s="27">
        <v>0</v>
      </c>
    </row>
    <row r="970" spans="1:5" x14ac:dyDescent="0.35">
      <c r="A970" s="125"/>
      <c r="B970" s="126"/>
      <c r="C970" s="50" t="s">
        <v>208</v>
      </c>
      <c r="D970" s="28">
        <v>1</v>
      </c>
      <c r="E970" s="27">
        <v>0</v>
      </c>
    </row>
    <row r="971" spans="1:5" x14ac:dyDescent="0.35">
      <c r="A971" s="125"/>
      <c r="B971" s="126"/>
      <c r="C971" s="49" t="s">
        <v>134</v>
      </c>
      <c r="D971" s="26" t="s">
        <v>136</v>
      </c>
      <c r="E971" s="26" t="s">
        <v>136</v>
      </c>
    </row>
    <row r="972" spans="1:5" x14ac:dyDescent="0.35">
      <c r="A972" s="125"/>
      <c r="B972" s="126"/>
    </row>
    <row r="973" spans="1:5" x14ac:dyDescent="0.35">
      <c r="A973" s="125"/>
      <c r="B973" s="126"/>
    </row>
    <row r="974" spans="1:5" x14ac:dyDescent="0.35">
      <c r="A974" s="125"/>
      <c r="B974" s="126"/>
    </row>
    <row r="975" spans="1:5" ht="15" customHeight="1" x14ac:dyDescent="0.35">
      <c r="A975" s="125">
        <f>A950+1</f>
        <v>40</v>
      </c>
      <c r="B975" s="126" t="str">
        <f>"Lista  "  &amp;A975&amp; "  "&amp; LOOKUP(A975,'entrada datos Edificación'!$E$3:$E$239,'entrada datos Edificación'!$I$3:$I$239)</f>
        <v>Lista  40  muros basados en tierra</v>
      </c>
      <c r="C975" s="49" t="s">
        <v>252</v>
      </c>
      <c r="D975" s="27">
        <v>0</v>
      </c>
      <c r="E975" s="27">
        <v>0</v>
      </c>
    </row>
    <row r="976" spans="1:5" ht="15" customHeight="1" x14ac:dyDescent="0.35">
      <c r="A976" s="125"/>
      <c r="B976" s="126"/>
      <c r="C976" s="50" t="s">
        <v>189</v>
      </c>
      <c r="D976" s="28">
        <v>0.05</v>
      </c>
      <c r="E976" s="27">
        <v>0</v>
      </c>
    </row>
    <row r="977" spans="1:5" x14ac:dyDescent="0.35">
      <c r="A977" s="125"/>
      <c r="B977" s="126"/>
      <c r="C977" s="50" t="s">
        <v>190</v>
      </c>
      <c r="D977" s="28">
        <v>0.1</v>
      </c>
      <c r="E977" s="27">
        <v>0</v>
      </c>
    </row>
    <row r="978" spans="1:5" x14ac:dyDescent="0.35">
      <c r="A978" s="125"/>
      <c r="B978" s="126"/>
      <c r="C978" s="50" t="s">
        <v>191</v>
      </c>
      <c r="D978" s="28">
        <v>0.15</v>
      </c>
      <c r="E978" s="27">
        <v>0</v>
      </c>
    </row>
    <row r="979" spans="1:5" x14ac:dyDescent="0.35">
      <c r="A979" s="125"/>
      <c r="B979" s="126"/>
      <c r="C979" s="50" t="s">
        <v>192</v>
      </c>
      <c r="D979" s="28">
        <v>0.2</v>
      </c>
      <c r="E979" s="27">
        <v>0</v>
      </c>
    </row>
    <row r="980" spans="1:5" x14ac:dyDescent="0.35">
      <c r="A980" s="125"/>
      <c r="B980" s="126"/>
      <c r="C980" s="50" t="s">
        <v>193</v>
      </c>
      <c r="D980" s="28">
        <v>0.25</v>
      </c>
      <c r="E980" s="27">
        <v>0</v>
      </c>
    </row>
    <row r="981" spans="1:5" x14ac:dyDescent="0.35">
      <c r="A981" s="125"/>
      <c r="B981" s="126"/>
      <c r="C981" s="50" t="s">
        <v>194</v>
      </c>
      <c r="D981" s="28">
        <v>0.3</v>
      </c>
      <c r="E981" s="27">
        <v>0</v>
      </c>
    </row>
    <row r="982" spans="1:5" x14ac:dyDescent="0.35">
      <c r="A982" s="125"/>
      <c r="B982" s="126"/>
      <c r="C982" s="50" t="s">
        <v>195</v>
      </c>
      <c r="D982" s="28">
        <v>0.35</v>
      </c>
      <c r="E982" s="27">
        <v>0</v>
      </c>
    </row>
    <row r="983" spans="1:5" x14ac:dyDescent="0.35">
      <c r="A983" s="125"/>
      <c r="B983" s="126"/>
      <c r="C983" s="50" t="s">
        <v>196</v>
      </c>
      <c r="D983" s="28">
        <v>0.4</v>
      </c>
      <c r="E983" s="27">
        <v>0</v>
      </c>
    </row>
    <row r="984" spans="1:5" x14ac:dyDescent="0.35">
      <c r="A984" s="125"/>
      <c r="B984" s="126"/>
      <c r="C984" s="50" t="s">
        <v>197</v>
      </c>
      <c r="D984" s="28">
        <v>0.45</v>
      </c>
      <c r="E984" s="27">
        <v>0</v>
      </c>
    </row>
    <row r="985" spans="1:5" x14ac:dyDescent="0.35">
      <c r="A985" s="125"/>
      <c r="B985" s="126"/>
      <c r="C985" s="50" t="s">
        <v>198</v>
      </c>
      <c r="D985" s="28">
        <v>0.5</v>
      </c>
      <c r="E985" s="27">
        <v>0</v>
      </c>
    </row>
    <row r="986" spans="1:5" x14ac:dyDescent="0.35">
      <c r="A986" s="125"/>
      <c r="B986" s="126"/>
      <c r="C986" s="50" t="s">
        <v>199</v>
      </c>
      <c r="D986" s="28">
        <v>0.55000000000000004</v>
      </c>
      <c r="E986" s="27">
        <v>0</v>
      </c>
    </row>
    <row r="987" spans="1:5" x14ac:dyDescent="0.35">
      <c r="A987" s="125"/>
      <c r="B987" s="126"/>
      <c r="C987" s="50" t="s">
        <v>200</v>
      </c>
      <c r="D987" s="28">
        <v>0.6</v>
      </c>
      <c r="E987" s="27">
        <v>0</v>
      </c>
    </row>
    <row r="988" spans="1:5" x14ac:dyDescent="0.35">
      <c r="A988" s="125"/>
      <c r="B988" s="126"/>
      <c r="C988" s="50" t="s">
        <v>201</v>
      </c>
      <c r="D988" s="28">
        <v>0.65</v>
      </c>
      <c r="E988" s="27">
        <v>0</v>
      </c>
    </row>
    <row r="989" spans="1:5" x14ac:dyDescent="0.35">
      <c r="A989" s="125"/>
      <c r="B989" s="126"/>
      <c r="C989" s="50" t="s">
        <v>202</v>
      </c>
      <c r="D989" s="28">
        <v>0.7</v>
      </c>
      <c r="E989" s="27">
        <v>0</v>
      </c>
    </row>
    <row r="990" spans="1:5" x14ac:dyDescent="0.35">
      <c r="A990" s="125"/>
      <c r="B990" s="126"/>
      <c r="C990" s="50" t="s">
        <v>203</v>
      </c>
      <c r="D990" s="28">
        <v>0.75</v>
      </c>
      <c r="E990" s="27">
        <v>0</v>
      </c>
    </row>
    <row r="991" spans="1:5" x14ac:dyDescent="0.35">
      <c r="A991" s="125"/>
      <c r="B991" s="126"/>
      <c r="C991" s="50" t="s">
        <v>204</v>
      </c>
      <c r="D991" s="28">
        <v>0.8</v>
      </c>
      <c r="E991" s="27">
        <v>0</v>
      </c>
    </row>
    <row r="992" spans="1:5" x14ac:dyDescent="0.35">
      <c r="A992" s="125"/>
      <c r="B992" s="126"/>
      <c r="C992" s="50" t="s">
        <v>205</v>
      </c>
      <c r="D992" s="28">
        <v>0.85</v>
      </c>
      <c r="E992" s="27">
        <v>0</v>
      </c>
    </row>
    <row r="993" spans="1:5" x14ac:dyDescent="0.35">
      <c r="A993" s="125"/>
      <c r="B993" s="126"/>
      <c r="C993" s="50" t="s">
        <v>206</v>
      </c>
      <c r="D993" s="28">
        <v>0.9</v>
      </c>
      <c r="E993" s="27">
        <v>0</v>
      </c>
    </row>
    <row r="994" spans="1:5" x14ac:dyDescent="0.35">
      <c r="A994" s="125"/>
      <c r="B994" s="126"/>
      <c r="C994" s="50" t="s">
        <v>207</v>
      </c>
      <c r="D994" s="28">
        <v>0.95</v>
      </c>
      <c r="E994" s="27">
        <v>0</v>
      </c>
    </row>
    <row r="995" spans="1:5" x14ac:dyDescent="0.35">
      <c r="A995" s="125"/>
      <c r="B995" s="126"/>
      <c r="C995" s="50" t="s">
        <v>208</v>
      </c>
      <c r="D995" s="28">
        <v>1</v>
      </c>
      <c r="E995" s="27">
        <v>0</v>
      </c>
    </row>
    <row r="996" spans="1:5" x14ac:dyDescent="0.35">
      <c r="A996" s="125"/>
      <c r="B996" s="126"/>
      <c r="C996" s="49" t="s">
        <v>134</v>
      </c>
      <c r="D996" s="26" t="s">
        <v>136</v>
      </c>
      <c r="E996" s="26" t="s">
        <v>136</v>
      </c>
    </row>
    <row r="997" spans="1:5" x14ac:dyDescent="0.35">
      <c r="A997" s="125"/>
      <c r="B997" s="126"/>
    </row>
    <row r="998" spans="1:5" x14ac:dyDescent="0.35">
      <c r="A998" s="125"/>
      <c r="B998" s="126"/>
    </row>
    <row r="999" spans="1:5" x14ac:dyDescent="0.35">
      <c r="A999" s="125"/>
      <c r="B999" s="126"/>
    </row>
    <row r="1000" spans="1:5" ht="15" customHeight="1" x14ac:dyDescent="0.35">
      <c r="A1000" s="125">
        <f>A975+1</f>
        <v>41</v>
      </c>
      <c r="B1000" s="126" t="str">
        <f>"Lista  "  &amp;A1000&amp; "  "&amp; LOOKUP(A1000,'entrada datos Edificación'!$E$3:$E$239,'entrada datos Edificación'!$I$3:$I$239)</f>
        <v>Lista  41  otros</v>
      </c>
      <c r="C1000" s="49" t="s">
        <v>252</v>
      </c>
      <c r="D1000" s="27">
        <v>0</v>
      </c>
      <c r="E1000" s="27">
        <v>0</v>
      </c>
    </row>
    <row r="1001" spans="1:5" ht="15" customHeight="1" x14ac:dyDescent="0.35">
      <c r="A1001" s="125"/>
      <c r="B1001" s="126"/>
      <c r="C1001" s="50" t="s">
        <v>189</v>
      </c>
      <c r="D1001" s="28">
        <v>0.05</v>
      </c>
      <c r="E1001" s="27">
        <v>0</v>
      </c>
    </row>
    <row r="1002" spans="1:5" x14ac:dyDescent="0.35">
      <c r="A1002" s="125"/>
      <c r="B1002" s="126"/>
      <c r="C1002" s="50" t="s">
        <v>190</v>
      </c>
      <c r="D1002" s="28">
        <v>0.1</v>
      </c>
      <c r="E1002" s="27">
        <v>0</v>
      </c>
    </row>
    <row r="1003" spans="1:5" x14ac:dyDescent="0.35">
      <c r="A1003" s="125"/>
      <c r="B1003" s="126"/>
      <c r="C1003" s="50" t="s">
        <v>191</v>
      </c>
      <c r="D1003" s="28">
        <v>0.15</v>
      </c>
      <c r="E1003" s="27">
        <v>0</v>
      </c>
    </row>
    <row r="1004" spans="1:5" x14ac:dyDescent="0.35">
      <c r="A1004" s="125"/>
      <c r="B1004" s="126"/>
      <c r="C1004" s="50" t="s">
        <v>192</v>
      </c>
      <c r="D1004" s="28">
        <v>0.2</v>
      </c>
      <c r="E1004" s="27">
        <v>0</v>
      </c>
    </row>
    <row r="1005" spans="1:5" x14ac:dyDescent="0.35">
      <c r="A1005" s="125"/>
      <c r="B1005" s="126"/>
      <c r="C1005" s="50" t="s">
        <v>193</v>
      </c>
      <c r="D1005" s="28">
        <v>0.25</v>
      </c>
      <c r="E1005" s="27">
        <v>0</v>
      </c>
    </row>
    <row r="1006" spans="1:5" x14ac:dyDescent="0.35">
      <c r="A1006" s="125"/>
      <c r="B1006" s="126"/>
      <c r="C1006" s="50" t="s">
        <v>194</v>
      </c>
      <c r="D1006" s="28">
        <v>0.3</v>
      </c>
      <c r="E1006" s="27">
        <v>0</v>
      </c>
    </row>
    <row r="1007" spans="1:5" x14ac:dyDescent="0.35">
      <c r="A1007" s="125"/>
      <c r="B1007" s="126"/>
      <c r="C1007" s="50" t="s">
        <v>195</v>
      </c>
      <c r="D1007" s="28">
        <v>0.35</v>
      </c>
      <c r="E1007" s="27">
        <v>0</v>
      </c>
    </row>
    <row r="1008" spans="1:5" x14ac:dyDescent="0.35">
      <c r="A1008" s="125"/>
      <c r="B1008" s="126"/>
      <c r="C1008" s="50" t="s">
        <v>196</v>
      </c>
      <c r="D1008" s="28">
        <v>0.4</v>
      </c>
      <c r="E1008" s="27">
        <v>0</v>
      </c>
    </row>
    <row r="1009" spans="1:5" x14ac:dyDescent="0.35">
      <c r="A1009" s="125"/>
      <c r="B1009" s="126"/>
      <c r="C1009" s="50" t="s">
        <v>197</v>
      </c>
      <c r="D1009" s="28">
        <v>0.45</v>
      </c>
      <c r="E1009" s="27">
        <v>0</v>
      </c>
    </row>
    <row r="1010" spans="1:5" x14ac:dyDescent="0.35">
      <c r="A1010" s="125"/>
      <c r="B1010" s="126"/>
      <c r="C1010" s="50" t="s">
        <v>198</v>
      </c>
      <c r="D1010" s="28">
        <v>0.5</v>
      </c>
      <c r="E1010" s="27">
        <v>0</v>
      </c>
    </row>
    <row r="1011" spans="1:5" x14ac:dyDescent="0.35">
      <c r="A1011" s="125"/>
      <c r="B1011" s="126"/>
      <c r="C1011" s="50" t="s">
        <v>199</v>
      </c>
      <c r="D1011" s="28">
        <v>0.55000000000000004</v>
      </c>
      <c r="E1011" s="27">
        <v>0</v>
      </c>
    </row>
    <row r="1012" spans="1:5" x14ac:dyDescent="0.35">
      <c r="A1012" s="125"/>
      <c r="B1012" s="126"/>
      <c r="C1012" s="50" t="s">
        <v>200</v>
      </c>
      <c r="D1012" s="28">
        <v>0.6</v>
      </c>
      <c r="E1012" s="27">
        <v>0</v>
      </c>
    </row>
    <row r="1013" spans="1:5" x14ac:dyDescent="0.35">
      <c r="A1013" s="125"/>
      <c r="B1013" s="126"/>
      <c r="C1013" s="50" t="s">
        <v>201</v>
      </c>
      <c r="D1013" s="28">
        <v>0.65</v>
      </c>
      <c r="E1013" s="27">
        <v>0</v>
      </c>
    </row>
    <row r="1014" spans="1:5" x14ac:dyDescent="0.35">
      <c r="A1014" s="125"/>
      <c r="B1014" s="126"/>
      <c r="C1014" s="50" t="s">
        <v>202</v>
      </c>
      <c r="D1014" s="28">
        <v>0.7</v>
      </c>
      <c r="E1014" s="27">
        <v>0</v>
      </c>
    </row>
    <row r="1015" spans="1:5" x14ac:dyDescent="0.35">
      <c r="A1015" s="125"/>
      <c r="B1015" s="126"/>
      <c r="C1015" s="50" t="s">
        <v>203</v>
      </c>
      <c r="D1015" s="28">
        <v>0.75</v>
      </c>
      <c r="E1015" s="27">
        <v>0</v>
      </c>
    </row>
    <row r="1016" spans="1:5" x14ac:dyDescent="0.35">
      <c r="A1016" s="125"/>
      <c r="B1016" s="126"/>
      <c r="C1016" s="50" t="s">
        <v>204</v>
      </c>
      <c r="D1016" s="28">
        <v>0.8</v>
      </c>
      <c r="E1016" s="27">
        <v>0</v>
      </c>
    </row>
    <row r="1017" spans="1:5" x14ac:dyDescent="0.35">
      <c r="A1017" s="125"/>
      <c r="B1017" s="126"/>
      <c r="C1017" s="50" t="s">
        <v>205</v>
      </c>
      <c r="D1017" s="28">
        <v>0.85</v>
      </c>
      <c r="E1017" s="27">
        <v>0</v>
      </c>
    </row>
    <row r="1018" spans="1:5" x14ac:dyDescent="0.35">
      <c r="A1018" s="125"/>
      <c r="B1018" s="126"/>
      <c r="C1018" s="50" t="s">
        <v>206</v>
      </c>
      <c r="D1018" s="28">
        <v>0.9</v>
      </c>
      <c r="E1018" s="27">
        <v>0</v>
      </c>
    </row>
    <row r="1019" spans="1:5" x14ac:dyDescent="0.35">
      <c r="A1019" s="125"/>
      <c r="B1019" s="126"/>
      <c r="C1019" s="50" t="s">
        <v>207</v>
      </c>
      <c r="D1019" s="28">
        <v>0.95</v>
      </c>
      <c r="E1019" s="27">
        <v>0</v>
      </c>
    </row>
    <row r="1020" spans="1:5" x14ac:dyDescent="0.35">
      <c r="A1020" s="125"/>
      <c r="B1020" s="126"/>
      <c r="C1020" s="50" t="s">
        <v>208</v>
      </c>
      <c r="D1020" s="28">
        <v>1</v>
      </c>
      <c r="E1020" s="27">
        <v>0</v>
      </c>
    </row>
    <row r="1021" spans="1:5" x14ac:dyDescent="0.35">
      <c r="A1021" s="125"/>
      <c r="B1021" s="126"/>
      <c r="C1021" s="49" t="s">
        <v>134</v>
      </c>
      <c r="D1021" s="26" t="s">
        <v>136</v>
      </c>
      <c r="E1021" s="26" t="s">
        <v>136</v>
      </c>
    </row>
    <row r="1022" spans="1:5" x14ac:dyDescent="0.35">
      <c r="A1022" s="125"/>
      <c r="B1022" s="126"/>
    </row>
    <row r="1023" spans="1:5" x14ac:dyDescent="0.35">
      <c r="A1023" s="125"/>
      <c r="B1023" s="126"/>
    </row>
    <row r="1024" spans="1:5" x14ac:dyDescent="0.35">
      <c r="A1024" s="125"/>
      <c r="B1024" s="126"/>
    </row>
    <row r="1025" spans="1:5" ht="15" customHeight="1" x14ac:dyDescent="0.35">
      <c r="A1025" s="125">
        <f>A1000+1</f>
        <v>42</v>
      </c>
      <c r="B1025" s="126" t="str">
        <f>"Lista  "  &amp;A1025&amp; "  "&amp; LOOKUP(A1025,'entrada datos Edificación'!$E$3:$E$239,'entrada datos Edificación'!$I$3:$I$239)</f>
        <v>Lista  42  ladrillo hueco doble</v>
      </c>
      <c r="C1025" s="49" t="s">
        <v>252</v>
      </c>
      <c r="D1025" s="27">
        <v>0</v>
      </c>
      <c r="E1025" s="27">
        <v>0</v>
      </c>
    </row>
    <row r="1026" spans="1:5" ht="15" customHeight="1" x14ac:dyDescent="0.35">
      <c r="A1026" s="125"/>
      <c r="B1026" s="126"/>
      <c r="C1026" s="50" t="s">
        <v>189</v>
      </c>
      <c r="D1026" s="28">
        <v>0.05</v>
      </c>
      <c r="E1026" s="27">
        <v>0</v>
      </c>
    </row>
    <row r="1027" spans="1:5" x14ac:dyDescent="0.35">
      <c r="A1027" s="125"/>
      <c r="B1027" s="126"/>
      <c r="C1027" s="50" t="s">
        <v>190</v>
      </c>
      <c r="D1027" s="28">
        <v>0.1</v>
      </c>
      <c r="E1027" s="27">
        <v>0</v>
      </c>
    </row>
    <row r="1028" spans="1:5" x14ac:dyDescent="0.35">
      <c r="A1028" s="125"/>
      <c r="B1028" s="126"/>
      <c r="C1028" s="50" t="s">
        <v>191</v>
      </c>
      <c r="D1028" s="28">
        <v>0.15</v>
      </c>
      <c r="E1028" s="27">
        <v>0</v>
      </c>
    </row>
    <row r="1029" spans="1:5" x14ac:dyDescent="0.35">
      <c r="A1029" s="125"/>
      <c r="B1029" s="126"/>
      <c r="C1029" s="50" t="s">
        <v>192</v>
      </c>
      <c r="D1029" s="28">
        <v>0.2</v>
      </c>
      <c r="E1029" s="27">
        <v>0</v>
      </c>
    </row>
    <row r="1030" spans="1:5" x14ac:dyDescent="0.35">
      <c r="A1030" s="125"/>
      <c r="B1030" s="126"/>
      <c r="C1030" s="50" t="s">
        <v>193</v>
      </c>
      <c r="D1030" s="28">
        <v>0.25</v>
      </c>
      <c r="E1030" s="27">
        <v>0</v>
      </c>
    </row>
    <row r="1031" spans="1:5" x14ac:dyDescent="0.35">
      <c r="A1031" s="125"/>
      <c r="B1031" s="126"/>
      <c r="C1031" s="50" t="s">
        <v>194</v>
      </c>
      <c r="D1031" s="28">
        <v>0.3</v>
      </c>
      <c r="E1031" s="27">
        <v>0</v>
      </c>
    </row>
    <row r="1032" spans="1:5" x14ac:dyDescent="0.35">
      <c r="A1032" s="125"/>
      <c r="B1032" s="126"/>
      <c r="C1032" s="50" t="s">
        <v>195</v>
      </c>
      <c r="D1032" s="28">
        <v>0.35</v>
      </c>
      <c r="E1032" s="27">
        <v>0</v>
      </c>
    </row>
    <row r="1033" spans="1:5" x14ac:dyDescent="0.35">
      <c r="A1033" s="125"/>
      <c r="B1033" s="126"/>
      <c r="C1033" s="50" t="s">
        <v>196</v>
      </c>
      <c r="D1033" s="28">
        <v>0.4</v>
      </c>
      <c r="E1033" s="27">
        <v>0</v>
      </c>
    </row>
    <row r="1034" spans="1:5" x14ac:dyDescent="0.35">
      <c r="A1034" s="125"/>
      <c r="B1034" s="126"/>
      <c r="C1034" s="50" t="s">
        <v>197</v>
      </c>
      <c r="D1034" s="28">
        <v>0.45</v>
      </c>
      <c r="E1034" s="27">
        <v>0</v>
      </c>
    </row>
    <row r="1035" spans="1:5" x14ac:dyDescent="0.35">
      <c r="A1035" s="125"/>
      <c r="B1035" s="126"/>
      <c r="C1035" s="50" t="s">
        <v>198</v>
      </c>
      <c r="D1035" s="28">
        <v>0.5</v>
      </c>
      <c r="E1035" s="27">
        <v>0</v>
      </c>
    </row>
    <row r="1036" spans="1:5" x14ac:dyDescent="0.35">
      <c r="A1036" s="125"/>
      <c r="B1036" s="126"/>
      <c r="C1036" s="50" t="s">
        <v>199</v>
      </c>
      <c r="D1036" s="28">
        <v>0.55000000000000004</v>
      </c>
      <c r="E1036" s="27">
        <v>0</v>
      </c>
    </row>
    <row r="1037" spans="1:5" x14ac:dyDescent="0.35">
      <c r="A1037" s="125"/>
      <c r="B1037" s="126"/>
      <c r="C1037" s="50" t="s">
        <v>200</v>
      </c>
      <c r="D1037" s="28">
        <v>0.6</v>
      </c>
      <c r="E1037" s="27">
        <v>0</v>
      </c>
    </row>
    <row r="1038" spans="1:5" x14ac:dyDescent="0.35">
      <c r="A1038" s="125"/>
      <c r="B1038" s="126"/>
      <c r="C1038" s="50" t="s">
        <v>201</v>
      </c>
      <c r="D1038" s="28">
        <v>0.65</v>
      </c>
      <c r="E1038" s="27">
        <v>0</v>
      </c>
    </row>
    <row r="1039" spans="1:5" x14ac:dyDescent="0.35">
      <c r="A1039" s="125"/>
      <c r="B1039" s="126"/>
      <c r="C1039" s="50" t="s">
        <v>202</v>
      </c>
      <c r="D1039" s="28">
        <v>0.7</v>
      </c>
      <c r="E1039" s="27">
        <v>0</v>
      </c>
    </row>
    <row r="1040" spans="1:5" x14ac:dyDescent="0.35">
      <c r="A1040" s="125"/>
      <c r="B1040" s="126"/>
      <c r="C1040" s="50" t="s">
        <v>203</v>
      </c>
      <c r="D1040" s="28">
        <v>0.75</v>
      </c>
      <c r="E1040" s="27">
        <v>0</v>
      </c>
    </row>
    <row r="1041" spans="1:5" x14ac:dyDescent="0.35">
      <c r="A1041" s="125"/>
      <c r="B1041" s="126"/>
      <c r="C1041" s="50" t="s">
        <v>204</v>
      </c>
      <c r="D1041" s="28">
        <v>0.8</v>
      </c>
      <c r="E1041" s="27">
        <v>0</v>
      </c>
    </row>
    <row r="1042" spans="1:5" x14ac:dyDescent="0.35">
      <c r="A1042" s="125"/>
      <c r="B1042" s="126"/>
      <c r="C1042" s="50" t="s">
        <v>205</v>
      </c>
      <c r="D1042" s="28">
        <v>0.85</v>
      </c>
      <c r="E1042" s="27">
        <v>0</v>
      </c>
    </row>
    <row r="1043" spans="1:5" x14ac:dyDescent="0.35">
      <c r="A1043" s="125"/>
      <c r="B1043" s="126"/>
      <c r="C1043" s="50" t="s">
        <v>206</v>
      </c>
      <c r="D1043" s="28">
        <v>0.9</v>
      </c>
      <c r="E1043" s="27">
        <v>0</v>
      </c>
    </row>
    <row r="1044" spans="1:5" x14ac:dyDescent="0.35">
      <c r="A1044" s="125"/>
      <c r="B1044" s="126"/>
      <c r="C1044" s="50" t="s">
        <v>207</v>
      </c>
      <c r="D1044" s="28">
        <v>0.95</v>
      </c>
      <c r="E1044" s="27">
        <v>0</v>
      </c>
    </row>
    <row r="1045" spans="1:5" x14ac:dyDescent="0.35">
      <c r="A1045" s="125"/>
      <c r="B1045" s="126"/>
      <c r="C1045" s="50" t="s">
        <v>208</v>
      </c>
      <c r="D1045" s="28">
        <v>1</v>
      </c>
      <c r="E1045" s="27">
        <v>0</v>
      </c>
    </row>
    <row r="1046" spans="1:5" x14ac:dyDescent="0.35">
      <c r="A1046" s="125"/>
      <c r="B1046" s="126"/>
      <c r="C1046" s="49" t="s">
        <v>134</v>
      </c>
      <c r="D1046" s="26" t="s">
        <v>136</v>
      </c>
      <c r="E1046" s="26" t="s">
        <v>136</v>
      </c>
    </row>
    <row r="1047" spans="1:5" x14ac:dyDescent="0.35">
      <c r="A1047" s="125"/>
      <c r="B1047" s="126"/>
    </row>
    <row r="1048" spans="1:5" x14ac:dyDescent="0.35">
      <c r="A1048" s="125"/>
      <c r="B1048" s="126"/>
    </row>
    <row r="1049" spans="1:5" x14ac:dyDescent="0.35">
      <c r="A1049" s="125"/>
      <c r="B1049" s="126"/>
    </row>
    <row r="1050" spans="1:5" ht="15" customHeight="1" x14ac:dyDescent="0.35">
      <c r="A1050" s="125">
        <f>A1025+1</f>
        <v>43</v>
      </c>
      <c r="B1050" s="126" t="str">
        <f>"Lista  "  &amp;A1050&amp; "  "&amp; LOOKUP(A1050,'entrada datos Edificación'!$E$3:$E$239,'entrada datos Edificación'!$I$3:$I$239)</f>
        <v>Lista  43  ladrillo macizo</v>
      </c>
      <c r="C1050" s="49" t="s">
        <v>252</v>
      </c>
      <c r="D1050" s="27">
        <v>0</v>
      </c>
      <c r="E1050" s="27">
        <v>0</v>
      </c>
    </row>
    <row r="1051" spans="1:5" ht="15" customHeight="1" x14ac:dyDescent="0.35">
      <c r="A1051" s="125"/>
      <c r="B1051" s="126"/>
      <c r="C1051" s="50" t="s">
        <v>189</v>
      </c>
      <c r="D1051" s="28">
        <v>0.05</v>
      </c>
      <c r="E1051" s="27">
        <v>0</v>
      </c>
    </row>
    <row r="1052" spans="1:5" x14ac:dyDescent="0.35">
      <c r="A1052" s="125"/>
      <c r="B1052" s="126"/>
      <c r="C1052" s="50" t="s">
        <v>190</v>
      </c>
      <c r="D1052" s="28">
        <v>0.1</v>
      </c>
      <c r="E1052" s="27">
        <v>0</v>
      </c>
    </row>
    <row r="1053" spans="1:5" x14ac:dyDescent="0.35">
      <c r="A1053" s="125"/>
      <c r="B1053" s="126"/>
      <c r="C1053" s="50" t="s">
        <v>191</v>
      </c>
      <c r="D1053" s="28">
        <v>0.15</v>
      </c>
      <c r="E1053" s="27">
        <v>0</v>
      </c>
    </row>
    <row r="1054" spans="1:5" x14ac:dyDescent="0.35">
      <c r="A1054" s="125"/>
      <c r="B1054" s="126"/>
      <c r="C1054" s="50" t="s">
        <v>192</v>
      </c>
      <c r="D1054" s="28">
        <v>0.2</v>
      </c>
      <c r="E1054" s="27">
        <v>0</v>
      </c>
    </row>
    <row r="1055" spans="1:5" x14ac:dyDescent="0.35">
      <c r="A1055" s="125"/>
      <c r="B1055" s="126"/>
      <c r="C1055" s="50" t="s">
        <v>193</v>
      </c>
      <c r="D1055" s="28">
        <v>0.25</v>
      </c>
      <c r="E1055" s="27">
        <v>0</v>
      </c>
    </row>
    <row r="1056" spans="1:5" x14ac:dyDescent="0.35">
      <c r="A1056" s="125"/>
      <c r="B1056" s="126"/>
      <c r="C1056" s="50" t="s">
        <v>194</v>
      </c>
      <c r="D1056" s="28">
        <v>0.3</v>
      </c>
      <c r="E1056" s="27">
        <v>0</v>
      </c>
    </row>
    <row r="1057" spans="1:5" x14ac:dyDescent="0.35">
      <c r="A1057" s="125"/>
      <c r="B1057" s="126"/>
      <c r="C1057" s="50" t="s">
        <v>195</v>
      </c>
      <c r="D1057" s="28">
        <v>0.35</v>
      </c>
      <c r="E1057" s="27">
        <v>0</v>
      </c>
    </row>
    <row r="1058" spans="1:5" x14ac:dyDescent="0.35">
      <c r="A1058" s="125"/>
      <c r="B1058" s="126"/>
      <c r="C1058" s="50" t="s">
        <v>196</v>
      </c>
      <c r="D1058" s="28">
        <v>0.4</v>
      </c>
      <c r="E1058" s="27">
        <v>0</v>
      </c>
    </row>
    <row r="1059" spans="1:5" x14ac:dyDescent="0.35">
      <c r="A1059" s="125"/>
      <c r="B1059" s="126"/>
      <c r="C1059" s="50" t="s">
        <v>197</v>
      </c>
      <c r="D1059" s="28">
        <v>0.45</v>
      </c>
      <c r="E1059" s="27">
        <v>0</v>
      </c>
    </row>
    <row r="1060" spans="1:5" x14ac:dyDescent="0.35">
      <c r="A1060" s="125"/>
      <c r="B1060" s="126"/>
      <c r="C1060" s="50" t="s">
        <v>198</v>
      </c>
      <c r="D1060" s="28">
        <v>0.5</v>
      </c>
      <c r="E1060" s="27">
        <v>0</v>
      </c>
    </row>
    <row r="1061" spans="1:5" x14ac:dyDescent="0.35">
      <c r="A1061" s="125"/>
      <c r="B1061" s="126"/>
      <c r="C1061" s="50" t="s">
        <v>199</v>
      </c>
      <c r="D1061" s="28">
        <v>0.55000000000000004</v>
      </c>
      <c r="E1061" s="27">
        <v>0</v>
      </c>
    </row>
    <row r="1062" spans="1:5" x14ac:dyDescent="0.35">
      <c r="A1062" s="125"/>
      <c r="B1062" s="126"/>
      <c r="C1062" s="50" t="s">
        <v>200</v>
      </c>
      <c r="D1062" s="28">
        <v>0.6</v>
      </c>
      <c r="E1062" s="27">
        <v>0</v>
      </c>
    </row>
    <row r="1063" spans="1:5" x14ac:dyDescent="0.35">
      <c r="A1063" s="125"/>
      <c r="B1063" s="126"/>
      <c r="C1063" s="50" t="s">
        <v>201</v>
      </c>
      <c r="D1063" s="28">
        <v>0.65</v>
      </c>
      <c r="E1063" s="27">
        <v>0</v>
      </c>
    </row>
    <row r="1064" spans="1:5" x14ac:dyDescent="0.35">
      <c r="A1064" s="125"/>
      <c r="B1064" s="126"/>
      <c r="C1064" s="50" t="s">
        <v>202</v>
      </c>
      <c r="D1064" s="28">
        <v>0.7</v>
      </c>
      <c r="E1064" s="27">
        <v>0</v>
      </c>
    </row>
    <row r="1065" spans="1:5" x14ac:dyDescent="0.35">
      <c r="A1065" s="125"/>
      <c r="B1065" s="126"/>
      <c r="C1065" s="50" t="s">
        <v>203</v>
      </c>
      <c r="D1065" s="28">
        <v>0.75</v>
      </c>
      <c r="E1065" s="27">
        <v>0</v>
      </c>
    </row>
    <row r="1066" spans="1:5" x14ac:dyDescent="0.35">
      <c r="A1066" s="125"/>
      <c r="B1066" s="126"/>
      <c r="C1066" s="50" t="s">
        <v>204</v>
      </c>
      <c r="D1066" s="28">
        <v>0.8</v>
      </c>
      <c r="E1066" s="27">
        <v>0</v>
      </c>
    </row>
    <row r="1067" spans="1:5" x14ac:dyDescent="0.35">
      <c r="A1067" s="125"/>
      <c r="B1067" s="126"/>
      <c r="C1067" s="50" t="s">
        <v>205</v>
      </c>
      <c r="D1067" s="28">
        <v>0.85</v>
      </c>
      <c r="E1067" s="27">
        <v>0</v>
      </c>
    </row>
    <row r="1068" spans="1:5" x14ac:dyDescent="0.35">
      <c r="A1068" s="125"/>
      <c r="B1068" s="126"/>
      <c r="C1068" s="50" t="s">
        <v>206</v>
      </c>
      <c r="D1068" s="28">
        <v>0.9</v>
      </c>
      <c r="E1068" s="27">
        <v>0</v>
      </c>
    </row>
    <row r="1069" spans="1:5" x14ac:dyDescent="0.35">
      <c r="A1069" s="125"/>
      <c r="B1069" s="126"/>
      <c r="C1069" s="50" t="s">
        <v>207</v>
      </c>
      <c r="D1069" s="28">
        <v>0.95</v>
      </c>
      <c r="E1069" s="27">
        <v>0</v>
      </c>
    </row>
    <row r="1070" spans="1:5" x14ac:dyDescent="0.35">
      <c r="A1070" s="125"/>
      <c r="B1070" s="126"/>
      <c r="C1070" s="50" t="s">
        <v>208</v>
      </c>
      <c r="D1070" s="28">
        <v>1</v>
      </c>
      <c r="E1070" s="27">
        <v>0</v>
      </c>
    </row>
    <row r="1071" spans="1:5" x14ac:dyDescent="0.35">
      <c r="A1071" s="125"/>
      <c r="B1071" s="126"/>
      <c r="C1071" s="49" t="s">
        <v>134</v>
      </c>
      <c r="D1071" s="26" t="s">
        <v>136</v>
      </c>
      <c r="E1071" s="26" t="s">
        <v>136</v>
      </c>
    </row>
    <row r="1072" spans="1:5" x14ac:dyDescent="0.35">
      <c r="A1072" s="125"/>
      <c r="B1072" s="126"/>
    </row>
    <row r="1073" spans="1:5" x14ac:dyDescent="0.35">
      <c r="A1073" s="125"/>
      <c r="B1073" s="126"/>
    </row>
    <row r="1074" spans="1:5" x14ac:dyDescent="0.35">
      <c r="A1074" s="125"/>
      <c r="B1074" s="126"/>
    </row>
    <row r="1075" spans="1:5" ht="15" customHeight="1" x14ac:dyDescent="0.35">
      <c r="A1075" s="125">
        <f>A1050+1</f>
        <v>44</v>
      </c>
      <c r="B1075" s="126" t="str">
        <f>"Lista  "  &amp;A1075&amp; "  "&amp; LOOKUP(A1075,'entrada datos Edificación'!$E$3:$E$239,'entrada datos Edificación'!$I$3:$I$239)</f>
        <v>Lista  44  bloques de hormigón</v>
      </c>
      <c r="C1075" s="49" t="s">
        <v>252</v>
      </c>
      <c r="D1075" s="27">
        <v>0</v>
      </c>
      <c r="E1075" s="27">
        <v>0</v>
      </c>
    </row>
    <row r="1076" spans="1:5" ht="15" customHeight="1" x14ac:dyDescent="0.35">
      <c r="A1076" s="125"/>
      <c r="B1076" s="126"/>
      <c r="C1076" s="50" t="s">
        <v>189</v>
      </c>
      <c r="D1076" s="28">
        <v>0.05</v>
      </c>
      <c r="E1076" s="27">
        <v>0</v>
      </c>
    </row>
    <row r="1077" spans="1:5" x14ac:dyDescent="0.35">
      <c r="A1077" s="125"/>
      <c r="B1077" s="126"/>
      <c r="C1077" s="50" t="s">
        <v>190</v>
      </c>
      <c r="D1077" s="28">
        <v>0.1</v>
      </c>
      <c r="E1077" s="27">
        <v>0</v>
      </c>
    </row>
    <row r="1078" spans="1:5" x14ac:dyDescent="0.35">
      <c r="A1078" s="125"/>
      <c r="B1078" s="126"/>
      <c r="C1078" s="50" t="s">
        <v>191</v>
      </c>
      <c r="D1078" s="28">
        <v>0.15</v>
      </c>
      <c r="E1078" s="27">
        <v>0</v>
      </c>
    </row>
    <row r="1079" spans="1:5" x14ac:dyDescent="0.35">
      <c r="A1079" s="125"/>
      <c r="B1079" s="126"/>
      <c r="C1079" s="50" t="s">
        <v>192</v>
      </c>
      <c r="D1079" s="28">
        <v>0.2</v>
      </c>
      <c r="E1079" s="27">
        <v>0</v>
      </c>
    </row>
    <row r="1080" spans="1:5" x14ac:dyDescent="0.35">
      <c r="A1080" s="125"/>
      <c r="B1080" s="126"/>
      <c r="C1080" s="50" t="s">
        <v>193</v>
      </c>
      <c r="D1080" s="28">
        <v>0.25</v>
      </c>
      <c r="E1080" s="27">
        <v>0</v>
      </c>
    </row>
    <row r="1081" spans="1:5" x14ac:dyDescent="0.35">
      <c r="A1081" s="125"/>
      <c r="B1081" s="126"/>
      <c r="C1081" s="50" t="s">
        <v>194</v>
      </c>
      <c r="D1081" s="28">
        <v>0.3</v>
      </c>
      <c r="E1081" s="27">
        <v>0</v>
      </c>
    </row>
    <row r="1082" spans="1:5" x14ac:dyDescent="0.35">
      <c r="A1082" s="125"/>
      <c r="B1082" s="126"/>
      <c r="C1082" s="50" t="s">
        <v>195</v>
      </c>
      <c r="D1082" s="28">
        <v>0.35</v>
      </c>
      <c r="E1082" s="27">
        <v>0</v>
      </c>
    </row>
    <row r="1083" spans="1:5" x14ac:dyDescent="0.35">
      <c r="A1083" s="125"/>
      <c r="B1083" s="126"/>
      <c r="C1083" s="50" t="s">
        <v>196</v>
      </c>
      <c r="D1083" s="28">
        <v>0.4</v>
      </c>
      <c r="E1083" s="27">
        <v>0</v>
      </c>
    </row>
    <row r="1084" spans="1:5" x14ac:dyDescent="0.35">
      <c r="A1084" s="125"/>
      <c r="B1084" s="126"/>
      <c r="C1084" s="50" t="s">
        <v>197</v>
      </c>
      <c r="D1084" s="28">
        <v>0.45</v>
      </c>
      <c r="E1084" s="27">
        <v>0</v>
      </c>
    </row>
    <row r="1085" spans="1:5" x14ac:dyDescent="0.35">
      <c r="A1085" s="125"/>
      <c r="B1085" s="126"/>
      <c r="C1085" s="50" t="s">
        <v>198</v>
      </c>
      <c r="D1085" s="28">
        <v>0.5</v>
      </c>
      <c r="E1085" s="27">
        <v>0</v>
      </c>
    </row>
    <row r="1086" spans="1:5" x14ac:dyDescent="0.35">
      <c r="A1086" s="125"/>
      <c r="B1086" s="126"/>
      <c r="C1086" s="50" t="s">
        <v>199</v>
      </c>
      <c r="D1086" s="28">
        <v>0.55000000000000004</v>
      </c>
      <c r="E1086" s="27">
        <v>0</v>
      </c>
    </row>
    <row r="1087" spans="1:5" x14ac:dyDescent="0.35">
      <c r="A1087" s="125"/>
      <c r="B1087" s="126"/>
      <c r="C1087" s="50" t="s">
        <v>200</v>
      </c>
      <c r="D1087" s="28">
        <v>0.6</v>
      </c>
      <c r="E1087" s="27">
        <v>0</v>
      </c>
    </row>
    <row r="1088" spans="1:5" x14ac:dyDescent="0.35">
      <c r="A1088" s="125"/>
      <c r="B1088" s="126"/>
      <c r="C1088" s="50" t="s">
        <v>201</v>
      </c>
      <c r="D1088" s="28">
        <v>0.65</v>
      </c>
      <c r="E1088" s="27">
        <v>0</v>
      </c>
    </row>
    <row r="1089" spans="1:5" x14ac:dyDescent="0.35">
      <c r="A1089" s="125"/>
      <c r="B1089" s="126"/>
      <c r="C1089" s="50" t="s">
        <v>202</v>
      </c>
      <c r="D1089" s="28">
        <v>0.7</v>
      </c>
      <c r="E1089" s="27">
        <v>0</v>
      </c>
    </row>
    <row r="1090" spans="1:5" x14ac:dyDescent="0.35">
      <c r="A1090" s="125"/>
      <c r="B1090" s="126"/>
      <c r="C1090" s="50" t="s">
        <v>203</v>
      </c>
      <c r="D1090" s="28">
        <v>0.75</v>
      </c>
      <c r="E1090" s="27">
        <v>0</v>
      </c>
    </row>
    <row r="1091" spans="1:5" x14ac:dyDescent="0.35">
      <c r="A1091" s="125"/>
      <c r="B1091" s="126"/>
      <c r="C1091" s="50" t="s">
        <v>204</v>
      </c>
      <c r="D1091" s="28">
        <v>0.8</v>
      </c>
      <c r="E1091" s="27">
        <v>0</v>
      </c>
    </row>
    <row r="1092" spans="1:5" x14ac:dyDescent="0.35">
      <c r="A1092" s="125"/>
      <c r="B1092" s="126"/>
      <c r="C1092" s="50" t="s">
        <v>205</v>
      </c>
      <c r="D1092" s="28">
        <v>0.85</v>
      </c>
      <c r="E1092" s="27">
        <v>0</v>
      </c>
    </row>
    <row r="1093" spans="1:5" x14ac:dyDescent="0.35">
      <c r="A1093" s="125"/>
      <c r="B1093" s="126"/>
      <c r="C1093" s="50" t="s">
        <v>206</v>
      </c>
      <c r="D1093" s="28">
        <v>0.9</v>
      </c>
      <c r="E1093" s="27">
        <v>0</v>
      </c>
    </row>
    <row r="1094" spans="1:5" x14ac:dyDescent="0.35">
      <c r="A1094" s="125"/>
      <c r="B1094" s="126"/>
      <c r="C1094" s="50" t="s">
        <v>207</v>
      </c>
      <c r="D1094" s="28">
        <v>0.95</v>
      </c>
      <c r="E1094" s="27">
        <v>0</v>
      </c>
    </row>
    <row r="1095" spans="1:5" x14ac:dyDescent="0.35">
      <c r="A1095" s="125"/>
      <c r="B1095" s="126"/>
      <c r="C1095" s="50" t="s">
        <v>208</v>
      </c>
      <c r="D1095" s="28">
        <v>1</v>
      </c>
      <c r="E1095" s="27">
        <v>0</v>
      </c>
    </row>
    <row r="1096" spans="1:5" x14ac:dyDescent="0.35">
      <c r="A1096" s="125"/>
      <c r="B1096" s="126"/>
      <c r="C1096" s="49" t="s">
        <v>134</v>
      </c>
      <c r="D1096" s="26" t="s">
        <v>136</v>
      </c>
      <c r="E1096" s="26" t="s">
        <v>136</v>
      </c>
    </row>
    <row r="1097" spans="1:5" x14ac:dyDescent="0.35">
      <c r="A1097" s="125"/>
      <c r="B1097" s="126"/>
    </row>
    <row r="1098" spans="1:5" x14ac:dyDescent="0.35">
      <c r="A1098" s="125"/>
      <c r="B1098" s="126"/>
    </row>
    <row r="1099" spans="1:5" x14ac:dyDescent="0.35">
      <c r="A1099" s="125"/>
      <c r="B1099" s="126"/>
    </row>
    <row r="1100" spans="1:5" ht="15" customHeight="1" x14ac:dyDescent="0.35">
      <c r="A1100" s="125">
        <f>A1075+1</f>
        <v>45</v>
      </c>
      <c r="B1100" s="126" t="str">
        <f>"Lista  "  &amp;A1100&amp; "  "&amp; LOOKUP(A1100,'entrada datos Edificación'!$E$3:$E$239,'entrada datos Edificación'!$I$3:$I$239)</f>
        <v>Lista  45  bloques cerámicos</v>
      </c>
      <c r="C1100" s="49" t="s">
        <v>252</v>
      </c>
      <c r="D1100" s="27">
        <v>0</v>
      </c>
      <c r="E1100" s="27">
        <v>0</v>
      </c>
    </row>
    <row r="1101" spans="1:5" ht="15" customHeight="1" x14ac:dyDescent="0.35">
      <c r="A1101" s="125"/>
      <c r="B1101" s="126"/>
      <c r="C1101" s="50" t="s">
        <v>189</v>
      </c>
      <c r="D1101" s="28">
        <v>0.05</v>
      </c>
      <c r="E1101" s="27">
        <v>0</v>
      </c>
    </row>
    <row r="1102" spans="1:5" x14ac:dyDescent="0.35">
      <c r="A1102" s="125"/>
      <c r="B1102" s="126"/>
      <c r="C1102" s="50" t="s">
        <v>190</v>
      </c>
      <c r="D1102" s="28">
        <v>0.1</v>
      </c>
      <c r="E1102" s="27">
        <v>0</v>
      </c>
    </row>
    <row r="1103" spans="1:5" x14ac:dyDescent="0.35">
      <c r="A1103" s="125"/>
      <c r="B1103" s="126"/>
      <c r="C1103" s="50" t="s">
        <v>191</v>
      </c>
      <c r="D1103" s="28">
        <v>0.15</v>
      </c>
      <c r="E1103" s="27">
        <v>0</v>
      </c>
    </row>
    <row r="1104" spans="1:5" x14ac:dyDescent="0.35">
      <c r="A1104" s="125"/>
      <c r="B1104" s="126"/>
      <c r="C1104" s="50" t="s">
        <v>192</v>
      </c>
      <c r="D1104" s="28">
        <v>0.2</v>
      </c>
      <c r="E1104" s="27">
        <v>0</v>
      </c>
    </row>
    <row r="1105" spans="1:5" x14ac:dyDescent="0.35">
      <c r="A1105" s="125"/>
      <c r="B1105" s="126"/>
      <c r="C1105" s="50" t="s">
        <v>193</v>
      </c>
      <c r="D1105" s="28">
        <v>0.25</v>
      </c>
      <c r="E1105" s="27">
        <v>0</v>
      </c>
    </row>
    <row r="1106" spans="1:5" x14ac:dyDescent="0.35">
      <c r="A1106" s="125"/>
      <c r="B1106" s="126"/>
      <c r="C1106" s="50" t="s">
        <v>194</v>
      </c>
      <c r="D1106" s="28">
        <v>0.3</v>
      </c>
      <c r="E1106" s="27">
        <v>0</v>
      </c>
    </row>
    <row r="1107" spans="1:5" x14ac:dyDescent="0.35">
      <c r="A1107" s="125"/>
      <c r="B1107" s="126"/>
      <c r="C1107" s="50" t="s">
        <v>195</v>
      </c>
      <c r="D1107" s="28">
        <v>0.35</v>
      </c>
      <c r="E1107" s="27">
        <v>0</v>
      </c>
    </row>
    <row r="1108" spans="1:5" x14ac:dyDescent="0.35">
      <c r="A1108" s="125"/>
      <c r="B1108" s="126"/>
      <c r="C1108" s="50" t="s">
        <v>196</v>
      </c>
      <c r="D1108" s="28">
        <v>0.4</v>
      </c>
      <c r="E1108" s="27">
        <v>0</v>
      </c>
    </row>
    <row r="1109" spans="1:5" x14ac:dyDescent="0.35">
      <c r="A1109" s="125"/>
      <c r="B1109" s="126"/>
      <c r="C1109" s="50" t="s">
        <v>197</v>
      </c>
      <c r="D1109" s="28">
        <v>0.45</v>
      </c>
      <c r="E1109" s="27">
        <v>0</v>
      </c>
    </row>
    <row r="1110" spans="1:5" x14ac:dyDescent="0.35">
      <c r="A1110" s="125"/>
      <c r="B1110" s="126"/>
      <c r="C1110" s="50" t="s">
        <v>198</v>
      </c>
      <c r="D1110" s="28">
        <v>0.5</v>
      </c>
      <c r="E1110" s="27">
        <v>0</v>
      </c>
    </row>
    <row r="1111" spans="1:5" x14ac:dyDescent="0.35">
      <c r="A1111" s="125"/>
      <c r="B1111" s="126"/>
      <c r="C1111" s="50" t="s">
        <v>199</v>
      </c>
      <c r="D1111" s="28">
        <v>0.55000000000000004</v>
      </c>
      <c r="E1111" s="27">
        <v>0</v>
      </c>
    </row>
    <row r="1112" spans="1:5" x14ac:dyDescent="0.35">
      <c r="A1112" s="125"/>
      <c r="B1112" s="126"/>
      <c r="C1112" s="50" t="s">
        <v>200</v>
      </c>
      <c r="D1112" s="28">
        <v>0.6</v>
      </c>
      <c r="E1112" s="27">
        <v>0</v>
      </c>
    </row>
    <row r="1113" spans="1:5" x14ac:dyDescent="0.35">
      <c r="A1113" s="125"/>
      <c r="B1113" s="126"/>
      <c r="C1113" s="50" t="s">
        <v>201</v>
      </c>
      <c r="D1113" s="28">
        <v>0.65</v>
      </c>
      <c r="E1113" s="27">
        <v>0</v>
      </c>
    </row>
    <row r="1114" spans="1:5" x14ac:dyDescent="0.35">
      <c r="A1114" s="125"/>
      <c r="B1114" s="126"/>
      <c r="C1114" s="50" t="s">
        <v>202</v>
      </c>
      <c r="D1114" s="28">
        <v>0.7</v>
      </c>
      <c r="E1114" s="27">
        <v>0</v>
      </c>
    </row>
    <row r="1115" spans="1:5" x14ac:dyDescent="0.35">
      <c r="A1115" s="125"/>
      <c r="B1115" s="126"/>
      <c r="C1115" s="50" t="s">
        <v>203</v>
      </c>
      <c r="D1115" s="28">
        <v>0.75</v>
      </c>
      <c r="E1115" s="27">
        <v>0</v>
      </c>
    </row>
    <row r="1116" spans="1:5" x14ac:dyDescent="0.35">
      <c r="A1116" s="125"/>
      <c r="B1116" s="126"/>
      <c r="C1116" s="50" t="s">
        <v>204</v>
      </c>
      <c r="D1116" s="28">
        <v>0.8</v>
      </c>
      <c r="E1116" s="27">
        <v>0</v>
      </c>
    </row>
    <row r="1117" spans="1:5" x14ac:dyDescent="0.35">
      <c r="A1117" s="125"/>
      <c r="B1117" s="126"/>
      <c r="C1117" s="50" t="s">
        <v>205</v>
      </c>
      <c r="D1117" s="28">
        <v>0.85</v>
      </c>
      <c r="E1117" s="27">
        <v>0</v>
      </c>
    </row>
    <row r="1118" spans="1:5" x14ac:dyDescent="0.35">
      <c r="A1118" s="125"/>
      <c r="B1118" s="126"/>
      <c r="C1118" s="50" t="s">
        <v>206</v>
      </c>
      <c r="D1118" s="28">
        <v>0.9</v>
      </c>
      <c r="E1118" s="27">
        <v>0</v>
      </c>
    </row>
    <row r="1119" spans="1:5" x14ac:dyDescent="0.35">
      <c r="A1119" s="125"/>
      <c r="B1119" s="126"/>
      <c r="C1119" s="50" t="s">
        <v>207</v>
      </c>
      <c r="D1119" s="28">
        <v>0.95</v>
      </c>
      <c r="E1119" s="27">
        <v>0</v>
      </c>
    </row>
    <row r="1120" spans="1:5" x14ac:dyDescent="0.35">
      <c r="A1120" s="125"/>
      <c r="B1120" s="126"/>
      <c r="C1120" s="50" t="s">
        <v>208</v>
      </c>
      <c r="D1120" s="28">
        <v>1</v>
      </c>
      <c r="E1120" s="27">
        <v>0</v>
      </c>
    </row>
    <row r="1121" spans="1:5" x14ac:dyDescent="0.35">
      <c r="A1121" s="125"/>
      <c r="B1121" s="126"/>
      <c r="C1121" s="49" t="s">
        <v>134</v>
      </c>
      <c r="D1121" s="26" t="s">
        <v>136</v>
      </c>
      <c r="E1121" s="26" t="s">
        <v>136</v>
      </c>
    </row>
    <row r="1122" spans="1:5" x14ac:dyDescent="0.35">
      <c r="A1122" s="125"/>
      <c r="B1122" s="126"/>
    </row>
    <row r="1123" spans="1:5" x14ac:dyDescent="0.35">
      <c r="A1123" s="125"/>
      <c r="B1123" s="126"/>
    </row>
    <row r="1124" spans="1:5" x14ac:dyDescent="0.35">
      <c r="A1124" s="125"/>
      <c r="B1124" s="126"/>
    </row>
    <row r="1125" spans="1:5" ht="15" customHeight="1" x14ac:dyDescent="0.35">
      <c r="A1125" s="125">
        <f>A1100+1</f>
        <v>46</v>
      </c>
      <c r="B1125" s="126" t="str">
        <f>"Lista  "  &amp;A1125&amp; "  "&amp; LOOKUP(A1125,'entrada datos Edificación'!$E$3:$E$239,'entrada datos Edificación'!$I$3:$I$239)</f>
        <v>Lista  46  bloque termoarcilla</v>
      </c>
      <c r="C1125" s="49" t="s">
        <v>252</v>
      </c>
      <c r="D1125" s="27">
        <v>0</v>
      </c>
      <c r="E1125" s="27">
        <v>0</v>
      </c>
    </row>
    <row r="1126" spans="1:5" ht="15" customHeight="1" x14ac:dyDescent="0.35">
      <c r="A1126" s="125"/>
      <c r="B1126" s="126"/>
      <c r="C1126" s="50" t="s">
        <v>189</v>
      </c>
      <c r="D1126" s="28">
        <v>0.05</v>
      </c>
      <c r="E1126" s="27">
        <v>0</v>
      </c>
    </row>
    <row r="1127" spans="1:5" x14ac:dyDescent="0.35">
      <c r="A1127" s="125"/>
      <c r="B1127" s="126"/>
      <c r="C1127" s="50" t="s">
        <v>190</v>
      </c>
      <c r="D1127" s="28">
        <v>0.1</v>
      </c>
      <c r="E1127" s="27">
        <v>0</v>
      </c>
    </row>
    <row r="1128" spans="1:5" x14ac:dyDescent="0.35">
      <c r="A1128" s="125"/>
      <c r="B1128" s="126"/>
      <c r="C1128" s="50" t="s">
        <v>191</v>
      </c>
      <c r="D1128" s="28">
        <v>0.15</v>
      </c>
      <c r="E1128" s="27">
        <v>0</v>
      </c>
    </row>
    <row r="1129" spans="1:5" x14ac:dyDescent="0.35">
      <c r="A1129" s="125"/>
      <c r="B1129" s="126"/>
      <c r="C1129" s="50" t="s">
        <v>192</v>
      </c>
      <c r="D1129" s="28">
        <v>0.2</v>
      </c>
      <c r="E1129" s="27">
        <v>0</v>
      </c>
    </row>
    <row r="1130" spans="1:5" x14ac:dyDescent="0.35">
      <c r="A1130" s="125"/>
      <c r="B1130" s="126"/>
      <c r="C1130" s="50" t="s">
        <v>193</v>
      </c>
      <c r="D1130" s="28">
        <v>0.25</v>
      </c>
      <c r="E1130" s="27">
        <v>0</v>
      </c>
    </row>
    <row r="1131" spans="1:5" x14ac:dyDescent="0.35">
      <c r="A1131" s="125"/>
      <c r="B1131" s="126"/>
      <c r="C1131" s="50" t="s">
        <v>194</v>
      </c>
      <c r="D1131" s="28">
        <v>0.3</v>
      </c>
      <c r="E1131" s="27">
        <v>0</v>
      </c>
    </row>
    <row r="1132" spans="1:5" x14ac:dyDescent="0.35">
      <c r="A1132" s="125"/>
      <c r="B1132" s="126"/>
      <c r="C1132" s="50" t="s">
        <v>195</v>
      </c>
      <c r="D1132" s="28">
        <v>0.35</v>
      </c>
      <c r="E1132" s="27">
        <v>0</v>
      </c>
    </row>
    <row r="1133" spans="1:5" x14ac:dyDescent="0.35">
      <c r="A1133" s="125"/>
      <c r="B1133" s="126"/>
      <c r="C1133" s="50" t="s">
        <v>196</v>
      </c>
      <c r="D1133" s="28">
        <v>0.4</v>
      </c>
      <c r="E1133" s="27">
        <v>0</v>
      </c>
    </row>
    <row r="1134" spans="1:5" x14ac:dyDescent="0.35">
      <c r="A1134" s="125"/>
      <c r="B1134" s="126"/>
      <c r="C1134" s="50" t="s">
        <v>197</v>
      </c>
      <c r="D1134" s="28">
        <v>0.45</v>
      </c>
      <c r="E1134" s="27">
        <v>0</v>
      </c>
    </row>
    <row r="1135" spans="1:5" x14ac:dyDescent="0.35">
      <c r="A1135" s="125"/>
      <c r="B1135" s="126"/>
      <c r="C1135" s="50" t="s">
        <v>198</v>
      </c>
      <c r="D1135" s="28">
        <v>0.5</v>
      </c>
      <c r="E1135" s="27">
        <v>0</v>
      </c>
    </row>
    <row r="1136" spans="1:5" x14ac:dyDescent="0.35">
      <c r="A1136" s="125"/>
      <c r="B1136" s="126"/>
      <c r="C1136" s="50" t="s">
        <v>199</v>
      </c>
      <c r="D1136" s="28">
        <v>0.55000000000000004</v>
      </c>
      <c r="E1136" s="27">
        <v>0</v>
      </c>
    </row>
    <row r="1137" spans="1:5" x14ac:dyDescent="0.35">
      <c r="A1137" s="125"/>
      <c r="B1137" s="126"/>
      <c r="C1137" s="50" t="s">
        <v>200</v>
      </c>
      <c r="D1137" s="28">
        <v>0.6</v>
      </c>
      <c r="E1137" s="27">
        <v>0</v>
      </c>
    </row>
    <row r="1138" spans="1:5" x14ac:dyDescent="0.35">
      <c r="A1138" s="125"/>
      <c r="B1138" s="126"/>
      <c r="C1138" s="50" t="s">
        <v>201</v>
      </c>
      <c r="D1138" s="28">
        <v>0.65</v>
      </c>
      <c r="E1138" s="27">
        <v>0</v>
      </c>
    </row>
    <row r="1139" spans="1:5" x14ac:dyDescent="0.35">
      <c r="A1139" s="125"/>
      <c r="B1139" s="126"/>
      <c r="C1139" s="50" t="s">
        <v>202</v>
      </c>
      <c r="D1139" s="28">
        <v>0.7</v>
      </c>
      <c r="E1139" s="27">
        <v>0</v>
      </c>
    </row>
    <row r="1140" spans="1:5" x14ac:dyDescent="0.35">
      <c r="A1140" s="125"/>
      <c r="B1140" s="126"/>
      <c r="C1140" s="50" t="s">
        <v>203</v>
      </c>
      <c r="D1140" s="28">
        <v>0.75</v>
      </c>
      <c r="E1140" s="27">
        <v>0</v>
      </c>
    </row>
    <row r="1141" spans="1:5" x14ac:dyDescent="0.35">
      <c r="A1141" s="125"/>
      <c r="B1141" s="126"/>
      <c r="C1141" s="50" t="s">
        <v>204</v>
      </c>
      <c r="D1141" s="28">
        <v>0.8</v>
      </c>
      <c r="E1141" s="27">
        <v>0</v>
      </c>
    </row>
    <row r="1142" spans="1:5" x14ac:dyDescent="0.35">
      <c r="A1142" s="125"/>
      <c r="B1142" s="126"/>
      <c r="C1142" s="50" t="s">
        <v>205</v>
      </c>
      <c r="D1142" s="28">
        <v>0.85</v>
      </c>
      <c r="E1142" s="27">
        <v>0</v>
      </c>
    </row>
    <row r="1143" spans="1:5" x14ac:dyDescent="0.35">
      <c r="A1143" s="125"/>
      <c r="B1143" s="126"/>
      <c r="C1143" s="50" t="s">
        <v>206</v>
      </c>
      <c r="D1143" s="28">
        <v>0.9</v>
      </c>
      <c r="E1143" s="27">
        <v>0</v>
      </c>
    </row>
    <row r="1144" spans="1:5" x14ac:dyDescent="0.35">
      <c r="A1144" s="125"/>
      <c r="B1144" s="126"/>
      <c r="C1144" s="50" t="s">
        <v>207</v>
      </c>
      <c r="D1144" s="28">
        <v>0.95</v>
      </c>
      <c r="E1144" s="27">
        <v>0</v>
      </c>
    </row>
    <row r="1145" spans="1:5" x14ac:dyDescent="0.35">
      <c r="A1145" s="125"/>
      <c r="B1145" s="126"/>
      <c r="C1145" s="50" t="s">
        <v>208</v>
      </c>
      <c r="D1145" s="28">
        <v>1</v>
      </c>
      <c r="E1145" s="27">
        <v>0</v>
      </c>
    </row>
    <row r="1146" spans="1:5" x14ac:dyDescent="0.35">
      <c r="A1146" s="125"/>
      <c r="B1146" s="126"/>
      <c r="C1146" s="49" t="s">
        <v>134</v>
      </c>
      <c r="D1146" s="26" t="s">
        <v>136</v>
      </c>
      <c r="E1146" s="26" t="s">
        <v>136</v>
      </c>
    </row>
    <row r="1147" spans="1:5" x14ac:dyDescent="0.35">
      <c r="A1147" s="125"/>
      <c r="B1147" s="126"/>
    </row>
    <row r="1148" spans="1:5" x14ac:dyDescent="0.35">
      <c r="A1148" s="125"/>
      <c r="B1148" s="126"/>
    </row>
    <row r="1149" spans="1:5" x14ac:dyDescent="0.35">
      <c r="A1149" s="125"/>
      <c r="B1149" s="126"/>
    </row>
    <row r="1150" spans="1:5" ht="15" customHeight="1" x14ac:dyDescent="0.35">
      <c r="A1150" s="125">
        <f>A1125+1</f>
        <v>47</v>
      </c>
      <c r="B1150" s="126" t="str">
        <f>"Lista  "  &amp;A1150&amp; "  "&amp; LOOKUP(A1150,'entrada datos Edificación'!$E$3:$E$239,'entrada datos Edificación'!$I$3:$I$239)</f>
        <v>Lista  47  subestructura acero</v>
      </c>
      <c r="C1150" s="49" t="s">
        <v>252</v>
      </c>
      <c r="D1150" s="27">
        <v>0</v>
      </c>
      <c r="E1150" s="27">
        <v>0</v>
      </c>
    </row>
    <row r="1151" spans="1:5" ht="15" customHeight="1" x14ac:dyDescent="0.35">
      <c r="A1151" s="125"/>
      <c r="B1151" s="126"/>
      <c r="C1151" s="50" t="s">
        <v>189</v>
      </c>
      <c r="D1151" s="28">
        <v>0.05</v>
      </c>
      <c r="E1151" s="27">
        <v>0</v>
      </c>
    </row>
    <row r="1152" spans="1:5" x14ac:dyDescent="0.35">
      <c r="A1152" s="125"/>
      <c r="B1152" s="126"/>
      <c r="C1152" s="50" t="s">
        <v>190</v>
      </c>
      <c r="D1152" s="28">
        <v>0.1</v>
      </c>
      <c r="E1152" s="27">
        <v>0</v>
      </c>
    </row>
    <row r="1153" spans="1:5" x14ac:dyDescent="0.35">
      <c r="A1153" s="125"/>
      <c r="B1153" s="126"/>
      <c r="C1153" s="50" t="s">
        <v>191</v>
      </c>
      <c r="D1153" s="28">
        <v>0.15</v>
      </c>
      <c r="E1153" s="27">
        <v>0</v>
      </c>
    </row>
    <row r="1154" spans="1:5" x14ac:dyDescent="0.35">
      <c r="A1154" s="125"/>
      <c r="B1154" s="126"/>
      <c r="C1154" s="50" t="s">
        <v>192</v>
      </c>
      <c r="D1154" s="28">
        <v>0.2</v>
      </c>
      <c r="E1154" s="27">
        <v>0</v>
      </c>
    </row>
    <row r="1155" spans="1:5" x14ac:dyDescent="0.35">
      <c r="A1155" s="125"/>
      <c r="B1155" s="126"/>
      <c r="C1155" s="50" t="s">
        <v>193</v>
      </c>
      <c r="D1155" s="28">
        <v>0.25</v>
      </c>
      <c r="E1155" s="27">
        <v>0</v>
      </c>
    </row>
    <row r="1156" spans="1:5" x14ac:dyDescent="0.35">
      <c r="A1156" s="125"/>
      <c r="B1156" s="126"/>
      <c r="C1156" s="50" t="s">
        <v>194</v>
      </c>
      <c r="D1156" s="28">
        <v>0.3</v>
      </c>
      <c r="E1156" s="27">
        <v>0</v>
      </c>
    </row>
    <row r="1157" spans="1:5" x14ac:dyDescent="0.35">
      <c r="A1157" s="125"/>
      <c r="B1157" s="126"/>
      <c r="C1157" s="50" t="s">
        <v>195</v>
      </c>
      <c r="D1157" s="28">
        <v>0.35</v>
      </c>
      <c r="E1157" s="27">
        <v>0</v>
      </c>
    </row>
    <row r="1158" spans="1:5" x14ac:dyDescent="0.35">
      <c r="A1158" s="125"/>
      <c r="B1158" s="126"/>
      <c r="C1158" s="50" t="s">
        <v>196</v>
      </c>
      <c r="D1158" s="28">
        <v>0.4</v>
      </c>
      <c r="E1158" s="27">
        <v>0</v>
      </c>
    </row>
    <row r="1159" spans="1:5" x14ac:dyDescent="0.35">
      <c r="A1159" s="125"/>
      <c r="B1159" s="126"/>
      <c r="C1159" s="50" t="s">
        <v>197</v>
      </c>
      <c r="D1159" s="28">
        <v>0.45</v>
      </c>
      <c r="E1159" s="27">
        <v>0</v>
      </c>
    </row>
    <row r="1160" spans="1:5" x14ac:dyDescent="0.35">
      <c r="A1160" s="125"/>
      <c r="B1160" s="126"/>
      <c r="C1160" s="50" t="s">
        <v>198</v>
      </c>
      <c r="D1160" s="28">
        <v>0.5</v>
      </c>
      <c r="E1160" s="27">
        <v>0</v>
      </c>
    </row>
    <row r="1161" spans="1:5" x14ac:dyDescent="0.35">
      <c r="A1161" s="125"/>
      <c r="B1161" s="126"/>
      <c r="C1161" s="50" t="s">
        <v>199</v>
      </c>
      <c r="D1161" s="28">
        <v>0.55000000000000004</v>
      </c>
      <c r="E1161" s="27">
        <v>0</v>
      </c>
    </row>
    <row r="1162" spans="1:5" x14ac:dyDescent="0.35">
      <c r="A1162" s="125"/>
      <c r="B1162" s="126"/>
      <c r="C1162" s="50" t="s">
        <v>200</v>
      </c>
      <c r="D1162" s="28">
        <v>0.6</v>
      </c>
      <c r="E1162" s="27">
        <v>0</v>
      </c>
    </row>
    <row r="1163" spans="1:5" x14ac:dyDescent="0.35">
      <c r="A1163" s="125"/>
      <c r="B1163" s="126"/>
      <c r="C1163" s="50" t="s">
        <v>201</v>
      </c>
      <c r="D1163" s="28">
        <v>0.65</v>
      </c>
      <c r="E1163" s="27">
        <v>0</v>
      </c>
    </row>
    <row r="1164" spans="1:5" x14ac:dyDescent="0.35">
      <c r="A1164" s="125"/>
      <c r="B1164" s="126"/>
      <c r="C1164" s="50" t="s">
        <v>202</v>
      </c>
      <c r="D1164" s="28">
        <v>0.7</v>
      </c>
      <c r="E1164" s="27">
        <v>0</v>
      </c>
    </row>
    <row r="1165" spans="1:5" x14ac:dyDescent="0.35">
      <c r="A1165" s="125"/>
      <c r="B1165" s="126"/>
      <c r="C1165" s="50" t="s">
        <v>203</v>
      </c>
      <c r="D1165" s="28">
        <v>0.75</v>
      </c>
      <c r="E1165" s="27">
        <v>0</v>
      </c>
    </row>
    <row r="1166" spans="1:5" x14ac:dyDescent="0.35">
      <c r="A1166" s="125"/>
      <c r="B1166" s="126"/>
      <c r="C1166" s="50" t="s">
        <v>204</v>
      </c>
      <c r="D1166" s="28">
        <v>0.8</v>
      </c>
      <c r="E1166" s="27">
        <v>0</v>
      </c>
    </row>
    <row r="1167" spans="1:5" x14ac:dyDescent="0.35">
      <c r="A1167" s="125"/>
      <c r="B1167" s="126"/>
      <c r="C1167" s="50" t="s">
        <v>205</v>
      </c>
      <c r="D1167" s="28">
        <v>0.85</v>
      </c>
      <c r="E1167" s="27">
        <v>0</v>
      </c>
    </row>
    <row r="1168" spans="1:5" x14ac:dyDescent="0.35">
      <c r="A1168" s="125"/>
      <c r="B1168" s="126"/>
      <c r="C1168" s="50" t="s">
        <v>206</v>
      </c>
      <c r="D1168" s="28">
        <v>0.9</v>
      </c>
      <c r="E1168" s="27">
        <v>0</v>
      </c>
    </row>
    <row r="1169" spans="1:5" x14ac:dyDescent="0.35">
      <c r="A1169" s="125"/>
      <c r="B1169" s="126"/>
      <c r="C1169" s="50" t="s">
        <v>207</v>
      </c>
      <c r="D1169" s="28">
        <v>0.95</v>
      </c>
      <c r="E1169" s="27">
        <v>0</v>
      </c>
    </row>
    <row r="1170" spans="1:5" x14ac:dyDescent="0.35">
      <c r="A1170" s="125"/>
      <c r="B1170" s="126"/>
      <c r="C1170" s="50" t="s">
        <v>208</v>
      </c>
      <c r="D1170" s="28">
        <v>1</v>
      </c>
      <c r="E1170" s="27">
        <v>0</v>
      </c>
    </row>
    <row r="1171" spans="1:5" x14ac:dyDescent="0.35">
      <c r="A1171" s="125"/>
      <c r="B1171" s="126"/>
      <c r="C1171" s="49" t="s">
        <v>134</v>
      </c>
      <c r="D1171" s="26" t="s">
        <v>136</v>
      </c>
      <c r="E1171" s="26" t="s">
        <v>136</v>
      </c>
    </row>
    <row r="1172" spans="1:5" x14ac:dyDescent="0.35">
      <c r="A1172" s="125"/>
      <c r="B1172" s="126"/>
    </row>
    <row r="1173" spans="1:5" x14ac:dyDescent="0.35">
      <c r="A1173" s="125"/>
      <c r="B1173" s="126"/>
    </row>
    <row r="1174" spans="1:5" x14ac:dyDescent="0.35">
      <c r="A1174" s="125"/>
      <c r="B1174" s="126"/>
    </row>
    <row r="1175" spans="1:5" ht="15" customHeight="1" x14ac:dyDescent="0.35">
      <c r="A1175" s="125">
        <f>A1150+1</f>
        <v>48</v>
      </c>
      <c r="B1175" s="126" t="str">
        <f>"Lista  "  &amp;A1175&amp; "  "&amp; LOOKUP(A1175,'entrada datos Edificación'!$E$3:$E$239,'entrada datos Edificación'!$I$3:$I$239)</f>
        <v>Lista  48  panel sándwich</v>
      </c>
      <c r="C1175" s="49" t="s">
        <v>252</v>
      </c>
      <c r="D1175" s="27">
        <v>0</v>
      </c>
      <c r="E1175" s="27">
        <v>0</v>
      </c>
    </row>
    <row r="1176" spans="1:5" ht="15" customHeight="1" x14ac:dyDescent="0.35">
      <c r="A1176" s="125"/>
      <c r="B1176" s="126"/>
      <c r="C1176" s="50" t="s">
        <v>189</v>
      </c>
      <c r="D1176" s="28">
        <v>0.05</v>
      </c>
      <c r="E1176" s="27">
        <v>0</v>
      </c>
    </row>
    <row r="1177" spans="1:5" x14ac:dyDescent="0.35">
      <c r="A1177" s="125"/>
      <c r="B1177" s="126"/>
      <c r="C1177" s="50" t="s">
        <v>190</v>
      </c>
      <c r="D1177" s="28">
        <v>0.1</v>
      </c>
      <c r="E1177" s="27">
        <v>0</v>
      </c>
    </row>
    <row r="1178" spans="1:5" x14ac:dyDescent="0.35">
      <c r="A1178" s="125"/>
      <c r="B1178" s="126"/>
      <c r="C1178" s="50" t="s">
        <v>191</v>
      </c>
      <c r="D1178" s="28">
        <v>0.15</v>
      </c>
      <c r="E1178" s="27">
        <v>0</v>
      </c>
    </row>
    <row r="1179" spans="1:5" x14ac:dyDescent="0.35">
      <c r="A1179" s="125"/>
      <c r="B1179" s="126"/>
      <c r="C1179" s="50" t="s">
        <v>192</v>
      </c>
      <c r="D1179" s="28">
        <v>0.2</v>
      </c>
      <c r="E1179" s="27">
        <v>0</v>
      </c>
    </row>
    <row r="1180" spans="1:5" x14ac:dyDescent="0.35">
      <c r="A1180" s="125"/>
      <c r="B1180" s="126"/>
      <c r="C1180" s="50" t="s">
        <v>193</v>
      </c>
      <c r="D1180" s="28">
        <v>0.25</v>
      </c>
      <c r="E1180" s="27">
        <v>0</v>
      </c>
    </row>
    <row r="1181" spans="1:5" x14ac:dyDescent="0.35">
      <c r="A1181" s="125"/>
      <c r="B1181" s="126"/>
      <c r="C1181" s="50" t="s">
        <v>194</v>
      </c>
      <c r="D1181" s="28">
        <v>0.3</v>
      </c>
      <c r="E1181" s="27">
        <v>0</v>
      </c>
    </row>
    <row r="1182" spans="1:5" x14ac:dyDescent="0.35">
      <c r="A1182" s="125"/>
      <c r="B1182" s="126"/>
      <c r="C1182" s="50" t="s">
        <v>195</v>
      </c>
      <c r="D1182" s="28">
        <v>0.35</v>
      </c>
      <c r="E1182" s="27">
        <v>0</v>
      </c>
    </row>
    <row r="1183" spans="1:5" x14ac:dyDescent="0.35">
      <c r="A1183" s="125"/>
      <c r="B1183" s="126"/>
      <c r="C1183" s="50" t="s">
        <v>196</v>
      </c>
      <c r="D1183" s="28">
        <v>0.4</v>
      </c>
      <c r="E1183" s="27">
        <v>0</v>
      </c>
    </row>
    <row r="1184" spans="1:5" x14ac:dyDescent="0.35">
      <c r="A1184" s="125"/>
      <c r="B1184" s="126"/>
      <c r="C1184" s="50" t="s">
        <v>197</v>
      </c>
      <c r="D1184" s="28">
        <v>0.45</v>
      </c>
      <c r="E1184" s="27">
        <v>0</v>
      </c>
    </row>
    <row r="1185" spans="1:5" x14ac:dyDescent="0.35">
      <c r="A1185" s="125"/>
      <c r="B1185" s="126"/>
      <c r="C1185" s="50" t="s">
        <v>198</v>
      </c>
      <c r="D1185" s="28">
        <v>0.5</v>
      </c>
      <c r="E1185" s="27">
        <v>0</v>
      </c>
    </row>
    <row r="1186" spans="1:5" x14ac:dyDescent="0.35">
      <c r="A1186" s="125"/>
      <c r="B1186" s="126"/>
      <c r="C1186" s="50" t="s">
        <v>199</v>
      </c>
      <c r="D1186" s="28">
        <v>0.55000000000000004</v>
      </c>
      <c r="E1186" s="27">
        <v>0</v>
      </c>
    </row>
    <row r="1187" spans="1:5" x14ac:dyDescent="0.35">
      <c r="A1187" s="125"/>
      <c r="B1187" s="126"/>
      <c r="C1187" s="50" t="s">
        <v>200</v>
      </c>
      <c r="D1187" s="28">
        <v>0.6</v>
      </c>
      <c r="E1187" s="27">
        <v>0</v>
      </c>
    </row>
    <row r="1188" spans="1:5" x14ac:dyDescent="0.35">
      <c r="A1188" s="125"/>
      <c r="B1188" s="126"/>
      <c r="C1188" s="50" t="s">
        <v>201</v>
      </c>
      <c r="D1188" s="28">
        <v>0.65</v>
      </c>
      <c r="E1188" s="27">
        <v>0</v>
      </c>
    </row>
    <row r="1189" spans="1:5" x14ac:dyDescent="0.35">
      <c r="A1189" s="125"/>
      <c r="B1189" s="126"/>
      <c r="C1189" s="50" t="s">
        <v>202</v>
      </c>
      <c r="D1189" s="28">
        <v>0.7</v>
      </c>
      <c r="E1189" s="27">
        <v>0</v>
      </c>
    </row>
    <row r="1190" spans="1:5" x14ac:dyDescent="0.35">
      <c r="A1190" s="125"/>
      <c r="B1190" s="126"/>
      <c r="C1190" s="50" t="s">
        <v>203</v>
      </c>
      <c r="D1190" s="28">
        <v>0.75</v>
      </c>
      <c r="E1190" s="27">
        <v>0</v>
      </c>
    </row>
    <row r="1191" spans="1:5" x14ac:dyDescent="0.35">
      <c r="A1191" s="125"/>
      <c r="B1191" s="126"/>
      <c r="C1191" s="50" t="s">
        <v>204</v>
      </c>
      <c r="D1191" s="28">
        <v>0.8</v>
      </c>
      <c r="E1191" s="27">
        <v>0</v>
      </c>
    </row>
    <row r="1192" spans="1:5" x14ac:dyDescent="0.35">
      <c r="A1192" s="125"/>
      <c r="B1192" s="126"/>
      <c r="C1192" s="50" t="s">
        <v>205</v>
      </c>
      <c r="D1192" s="28">
        <v>0.85</v>
      </c>
      <c r="E1192" s="27">
        <v>0</v>
      </c>
    </row>
    <row r="1193" spans="1:5" x14ac:dyDescent="0.35">
      <c r="A1193" s="125"/>
      <c r="B1193" s="126"/>
      <c r="C1193" s="50" t="s">
        <v>206</v>
      </c>
      <c r="D1193" s="28">
        <v>0.9</v>
      </c>
      <c r="E1193" s="27">
        <v>0</v>
      </c>
    </row>
    <row r="1194" spans="1:5" x14ac:dyDescent="0.35">
      <c r="A1194" s="125"/>
      <c r="B1194" s="126"/>
      <c r="C1194" s="50" t="s">
        <v>207</v>
      </c>
      <c r="D1194" s="28">
        <v>0.95</v>
      </c>
      <c r="E1194" s="27">
        <v>0</v>
      </c>
    </row>
    <row r="1195" spans="1:5" x14ac:dyDescent="0.35">
      <c r="A1195" s="125"/>
      <c r="B1195" s="126"/>
      <c r="C1195" s="50" t="s">
        <v>208</v>
      </c>
      <c r="D1195" s="28">
        <v>1</v>
      </c>
      <c r="E1195" s="27">
        <v>0</v>
      </c>
    </row>
    <row r="1196" spans="1:5" x14ac:dyDescent="0.35">
      <c r="A1196" s="125"/>
      <c r="B1196" s="126"/>
      <c r="C1196" s="49" t="s">
        <v>134</v>
      </c>
      <c r="D1196" s="26" t="s">
        <v>136</v>
      </c>
      <c r="E1196" s="26" t="s">
        <v>136</v>
      </c>
    </row>
    <row r="1197" spans="1:5" x14ac:dyDescent="0.35">
      <c r="A1197" s="125"/>
      <c r="B1197" s="126"/>
    </row>
    <row r="1198" spans="1:5" x14ac:dyDescent="0.35">
      <c r="A1198" s="125"/>
      <c r="B1198" s="126"/>
    </row>
    <row r="1199" spans="1:5" x14ac:dyDescent="0.35">
      <c r="A1199" s="125"/>
      <c r="B1199" s="126"/>
    </row>
    <row r="1200" spans="1:5" ht="15" customHeight="1" x14ac:dyDescent="0.35">
      <c r="A1200" s="125">
        <f>A1175+1</f>
        <v>49</v>
      </c>
      <c r="B1200" s="126" t="str">
        <f>"Lista  "  &amp;A1200&amp; "  "&amp; LOOKUP(A1200,'entrada datos Edificación'!$E$3:$E$239,'entrada datos Edificación'!$I$3:$I$239)</f>
        <v>Lista  49  subestructura acero</v>
      </c>
      <c r="C1200" s="49" t="s">
        <v>252</v>
      </c>
      <c r="D1200" s="27">
        <v>0</v>
      </c>
      <c r="E1200" s="27">
        <v>0</v>
      </c>
    </row>
    <row r="1201" spans="1:5" ht="15" customHeight="1" x14ac:dyDescent="0.35">
      <c r="A1201" s="125"/>
      <c r="B1201" s="126"/>
      <c r="C1201" s="50" t="s">
        <v>189</v>
      </c>
      <c r="D1201" s="28">
        <v>0.05</v>
      </c>
      <c r="E1201" s="27">
        <v>0</v>
      </c>
    </row>
    <row r="1202" spans="1:5" x14ac:dyDescent="0.35">
      <c r="A1202" s="125"/>
      <c r="B1202" s="126"/>
      <c r="C1202" s="50" t="s">
        <v>190</v>
      </c>
      <c r="D1202" s="28">
        <v>0.1</v>
      </c>
      <c r="E1202" s="27">
        <v>0</v>
      </c>
    </row>
    <row r="1203" spans="1:5" x14ac:dyDescent="0.35">
      <c r="A1203" s="125"/>
      <c r="B1203" s="126"/>
      <c r="C1203" s="50" t="s">
        <v>191</v>
      </c>
      <c r="D1203" s="28">
        <v>0.15</v>
      </c>
      <c r="E1203" s="27">
        <v>0</v>
      </c>
    </row>
    <row r="1204" spans="1:5" x14ac:dyDescent="0.35">
      <c r="A1204" s="125"/>
      <c r="B1204" s="126"/>
      <c r="C1204" s="50" t="s">
        <v>192</v>
      </c>
      <c r="D1204" s="28">
        <v>0.2</v>
      </c>
      <c r="E1204" s="27">
        <v>0</v>
      </c>
    </row>
    <row r="1205" spans="1:5" x14ac:dyDescent="0.35">
      <c r="A1205" s="125"/>
      <c r="B1205" s="126"/>
      <c r="C1205" s="50" t="s">
        <v>193</v>
      </c>
      <c r="D1205" s="28">
        <v>0.25</v>
      </c>
      <c r="E1205" s="27">
        <v>0</v>
      </c>
    </row>
    <row r="1206" spans="1:5" x14ac:dyDescent="0.35">
      <c r="A1206" s="125"/>
      <c r="B1206" s="126"/>
      <c r="C1206" s="50" t="s">
        <v>194</v>
      </c>
      <c r="D1206" s="28">
        <v>0.3</v>
      </c>
      <c r="E1206" s="27">
        <v>0</v>
      </c>
    </row>
    <row r="1207" spans="1:5" x14ac:dyDescent="0.35">
      <c r="A1207" s="125"/>
      <c r="B1207" s="126"/>
      <c r="C1207" s="50" t="s">
        <v>195</v>
      </c>
      <c r="D1207" s="28">
        <v>0.35</v>
      </c>
      <c r="E1207" s="27">
        <v>0</v>
      </c>
    </row>
    <row r="1208" spans="1:5" x14ac:dyDescent="0.35">
      <c r="A1208" s="125"/>
      <c r="B1208" s="126"/>
      <c r="C1208" s="50" t="s">
        <v>196</v>
      </c>
      <c r="D1208" s="28">
        <v>0.4</v>
      </c>
      <c r="E1208" s="27">
        <v>0</v>
      </c>
    </row>
    <row r="1209" spans="1:5" x14ac:dyDescent="0.35">
      <c r="A1209" s="125"/>
      <c r="B1209" s="126"/>
      <c r="C1209" s="50" t="s">
        <v>197</v>
      </c>
      <c r="D1209" s="28">
        <v>0.45</v>
      </c>
      <c r="E1209" s="27">
        <v>0</v>
      </c>
    </row>
    <row r="1210" spans="1:5" x14ac:dyDescent="0.35">
      <c r="A1210" s="125"/>
      <c r="B1210" s="126"/>
      <c r="C1210" s="50" t="s">
        <v>198</v>
      </c>
      <c r="D1210" s="28">
        <v>0.5</v>
      </c>
      <c r="E1210" s="27">
        <v>0</v>
      </c>
    </row>
    <row r="1211" spans="1:5" x14ac:dyDescent="0.35">
      <c r="A1211" s="125"/>
      <c r="B1211" s="126"/>
      <c r="C1211" s="50" t="s">
        <v>199</v>
      </c>
      <c r="D1211" s="28">
        <v>0.55000000000000004</v>
      </c>
      <c r="E1211" s="27">
        <v>0</v>
      </c>
    </row>
    <row r="1212" spans="1:5" x14ac:dyDescent="0.35">
      <c r="A1212" s="125"/>
      <c r="B1212" s="126"/>
      <c r="C1212" s="50" t="s">
        <v>200</v>
      </c>
      <c r="D1212" s="28">
        <v>0.6</v>
      </c>
      <c r="E1212" s="27">
        <v>0</v>
      </c>
    </row>
    <row r="1213" spans="1:5" x14ac:dyDescent="0.35">
      <c r="A1213" s="125"/>
      <c r="B1213" s="126"/>
      <c r="C1213" s="50" t="s">
        <v>201</v>
      </c>
      <c r="D1213" s="28">
        <v>0.65</v>
      </c>
      <c r="E1213" s="27">
        <v>0</v>
      </c>
    </row>
    <row r="1214" spans="1:5" x14ac:dyDescent="0.35">
      <c r="A1214" s="125"/>
      <c r="B1214" s="126"/>
      <c r="C1214" s="50" t="s">
        <v>202</v>
      </c>
      <c r="D1214" s="28">
        <v>0.7</v>
      </c>
      <c r="E1214" s="27">
        <v>0</v>
      </c>
    </row>
    <row r="1215" spans="1:5" x14ac:dyDescent="0.35">
      <c r="A1215" s="125"/>
      <c r="B1215" s="126"/>
      <c r="C1215" s="50" t="s">
        <v>203</v>
      </c>
      <c r="D1215" s="28">
        <v>0.75</v>
      </c>
      <c r="E1215" s="27">
        <v>0</v>
      </c>
    </row>
    <row r="1216" spans="1:5" x14ac:dyDescent="0.35">
      <c r="A1216" s="125"/>
      <c r="B1216" s="126"/>
      <c r="C1216" s="50" t="s">
        <v>204</v>
      </c>
      <c r="D1216" s="28">
        <v>0.8</v>
      </c>
      <c r="E1216" s="27">
        <v>0</v>
      </c>
    </row>
    <row r="1217" spans="1:5" x14ac:dyDescent="0.35">
      <c r="A1217" s="125"/>
      <c r="B1217" s="126"/>
      <c r="C1217" s="50" t="s">
        <v>205</v>
      </c>
      <c r="D1217" s="28">
        <v>0.85</v>
      </c>
      <c r="E1217" s="27">
        <v>0</v>
      </c>
    </row>
    <row r="1218" spans="1:5" x14ac:dyDescent="0.35">
      <c r="A1218" s="125"/>
      <c r="B1218" s="126"/>
      <c r="C1218" s="50" t="s">
        <v>206</v>
      </c>
      <c r="D1218" s="28">
        <v>0.9</v>
      </c>
      <c r="E1218" s="27">
        <v>0</v>
      </c>
    </row>
    <row r="1219" spans="1:5" x14ac:dyDescent="0.35">
      <c r="A1219" s="125"/>
      <c r="B1219" s="126"/>
      <c r="C1219" s="50" t="s">
        <v>207</v>
      </c>
      <c r="D1219" s="28">
        <v>0.95</v>
      </c>
      <c r="E1219" s="27">
        <v>0</v>
      </c>
    </row>
    <row r="1220" spans="1:5" x14ac:dyDescent="0.35">
      <c r="A1220" s="125"/>
      <c r="B1220" s="126"/>
      <c r="C1220" s="50" t="s">
        <v>208</v>
      </c>
      <c r="D1220" s="28">
        <v>1</v>
      </c>
      <c r="E1220" s="27">
        <v>0</v>
      </c>
    </row>
    <row r="1221" spans="1:5" x14ac:dyDescent="0.35">
      <c r="A1221" s="125"/>
      <c r="B1221" s="126"/>
      <c r="C1221" s="49" t="s">
        <v>134</v>
      </c>
      <c r="D1221" s="26" t="s">
        <v>136</v>
      </c>
      <c r="E1221" s="26" t="s">
        <v>136</v>
      </c>
    </row>
    <row r="1222" spans="1:5" x14ac:dyDescent="0.35">
      <c r="A1222" s="125"/>
      <c r="B1222" s="126"/>
    </row>
    <row r="1223" spans="1:5" x14ac:dyDescent="0.35">
      <c r="A1223" s="125"/>
      <c r="B1223" s="126"/>
    </row>
    <row r="1224" spans="1:5" x14ac:dyDescent="0.35">
      <c r="A1224" s="125"/>
      <c r="B1224" s="126"/>
    </row>
    <row r="1225" spans="1:5" ht="15" customHeight="1" x14ac:dyDescent="0.35">
      <c r="A1225" s="125">
        <f>A1200+1</f>
        <v>50</v>
      </c>
      <c r="B1225" s="126" t="str">
        <f>"Lista  "  &amp;A1225&amp; "  "&amp; LOOKUP(A1225,'entrada datos Edificación'!$E$3:$E$239,'entrada datos Edificación'!$I$3:$I$239)</f>
        <v>Lista  50  panel hormigón</v>
      </c>
      <c r="C1225" s="49" t="s">
        <v>252</v>
      </c>
      <c r="D1225" s="27">
        <v>0</v>
      </c>
      <c r="E1225" s="27">
        <v>0</v>
      </c>
    </row>
    <row r="1226" spans="1:5" ht="15" customHeight="1" x14ac:dyDescent="0.35">
      <c r="A1226" s="125"/>
      <c r="B1226" s="126"/>
      <c r="C1226" s="50" t="s">
        <v>189</v>
      </c>
      <c r="D1226" s="28">
        <v>0.05</v>
      </c>
      <c r="E1226" s="27">
        <v>0</v>
      </c>
    </row>
    <row r="1227" spans="1:5" x14ac:dyDescent="0.35">
      <c r="A1227" s="125"/>
      <c r="B1227" s="126"/>
      <c r="C1227" s="50" t="s">
        <v>190</v>
      </c>
      <c r="D1227" s="28">
        <v>0.1</v>
      </c>
      <c r="E1227" s="27">
        <v>0</v>
      </c>
    </row>
    <row r="1228" spans="1:5" x14ac:dyDescent="0.35">
      <c r="A1228" s="125"/>
      <c r="B1228" s="126"/>
      <c r="C1228" s="50" t="s">
        <v>191</v>
      </c>
      <c r="D1228" s="28">
        <v>0.15</v>
      </c>
      <c r="E1228" s="27">
        <v>0</v>
      </c>
    </row>
    <row r="1229" spans="1:5" x14ac:dyDescent="0.35">
      <c r="A1229" s="125"/>
      <c r="B1229" s="126"/>
      <c r="C1229" s="50" t="s">
        <v>192</v>
      </c>
      <c r="D1229" s="28">
        <v>0.2</v>
      </c>
      <c r="E1229" s="27">
        <v>0</v>
      </c>
    </row>
    <row r="1230" spans="1:5" x14ac:dyDescent="0.35">
      <c r="A1230" s="125"/>
      <c r="B1230" s="126"/>
      <c r="C1230" s="50" t="s">
        <v>193</v>
      </c>
      <c r="D1230" s="28">
        <v>0.25</v>
      </c>
      <c r="E1230" s="27">
        <v>0</v>
      </c>
    </row>
    <row r="1231" spans="1:5" x14ac:dyDescent="0.35">
      <c r="A1231" s="125"/>
      <c r="B1231" s="126"/>
      <c r="C1231" s="50" t="s">
        <v>194</v>
      </c>
      <c r="D1231" s="28">
        <v>0.3</v>
      </c>
      <c r="E1231" s="27">
        <v>0</v>
      </c>
    </row>
    <row r="1232" spans="1:5" x14ac:dyDescent="0.35">
      <c r="A1232" s="125"/>
      <c r="B1232" s="126"/>
      <c r="C1232" s="50" t="s">
        <v>195</v>
      </c>
      <c r="D1232" s="28">
        <v>0.35</v>
      </c>
      <c r="E1232" s="27">
        <v>0</v>
      </c>
    </row>
    <row r="1233" spans="1:5" x14ac:dyDescent="0.35">
      <c r="A1233" s="125"/>
      <c r="B1233" s="126"/>
      <c r="C1233" s="50" t="s">
        <v>196</v>
      </c>
      <c r="D1233" s="28">
        <v>0.4</v>
      </c>
      <c r="E1233" s="27">
        <v>0</v>
      </c>
    </row>
    <row r="1234" spans="1:5" x14ac:dyDescent="0.35">
      <c r="A1234" s="125"/>
      <c r="B1234" s="126"/>
      <c r="C1234" s="50" t="s">
        <v>197</v>
      </c>
      <c r="D1234" s="28">
        <v>0.45</v>
      </c>
      <c r="E1234" s="27">
        <v>0</v>
      </c>
    </row>
    <row r="1235" spans="1:5" x14ac:dyDescent="0.35">
      <c r="A1235" s="125"/>
      <c r="B1235" s="126"/>
      <c r="C1235" s="50" t="s">
        <v>198</v>
      </c>
      <c r="D1235" s="28">
        <v>0.5</v>
      </c>
      <c r="E1235" s="27">
        <v>0</v>
      </c>
    </row>
    <row r="1236" spans="1:5" x14ac:dyDescent="0.35">
      <c r="A1236" s="125"/>
      <c r="B1236" s="126"/>
      <c r="C1236" s="50" t="s">
        <v>199</v>
      </c>
      <c r="D1236" s="28">
        <v>0.55000000000000004</v>
      </c>
      <c r="E1236" s="27">
        <v>0</v>
      </c>
    </row>
    <row r="1237" spans="1:5" x14ac:dyDescent="0.35">
      <c r="A1237" s="125"/>
      <c r="B1237" s="126"/>
      <c r="C1237" s="50" t="s">
        <v>200</v>
      </c>
      <c r="D1237" s="28">
        <v>0.6</v>
      </c>
      <c r="E1237" s="27">
        <v>0</v>
      </c>
    </row>
    <row r="1238" spans="1:5" x14ac:dyDescent="0.35">
      <c r="A1238" s="125"/>
      <c r="B1238" s="126"/>
      <c r="C1238" s="50" t="s">
        <v>201</v>
      </c>
      <c r="D1238" s="28">
        <v>0.65</v>
      </c>
      <c r="E1238" s="27">
        <v>0</v>
      </c>
    </row>
    <row r="1239" spans="1:5" x14ac:dyDescent="0.35">
      <c r="A1239" s="125"/>
      <c r="B1239" s="126"/>
      <c r="C1239" s="50" t="s">
        <v>202</v>
      </c>
      <c r="D1239" s="28">
        <v>0.7</v>
      </c>
      <c r="E1239" s="27">
        <v>0</v>
      </c>
    </row>
    <row r="1240" spans="1:5" x14ac:dyDescent="0.35">
      <c r="A1240" s="125"/>
      <c r="B1240" s="126"/>
      <c r="C1240" s="50" t="s">
        <v>203</v>
      </c>
      <c r="D1240" s="28">
        <v>0.75</v>
      </c>
      <c r="E1240" s="27">
        <v>0</v>
      </c>
    </row>
    <row r="1241" spans="1:5" x14ac:dyDescent="0.35">
      <c r="A1241" s="125"/>
      <c r="B1241" s="126"/>
      <c r="C1241" s="50" t="s">
        <v>204</v>
      </c>
      <c r="D1241" s="28">
        <v>0.8</v>
      </c>
      <c r="E1241" s="27">
        <v>0</v>
      </c>
    </row>
    <row r="1242" spans="1:5" x14ac:dyDescent="0.35">
      <c r="A1242" s="125"/>
      <c r="B1242" s="126"/>
      <c r="C1242" s="50" t="s">
        <v>205</v>
      </c>
      <c r="D1242" s="28">
        <v>0.85</v>
      </c>
      <c r="E1242" s="27">
        <v>0</v>
      </c>
    </row>
    <row r="1243" spans="1:5" x14ac:dyDescent="0.35">
      <c r="A1243" s="125"/>
      <c r="B1243" s="126"/>
      <c r="C1243" s="50" t="s">
        <v>206</v>
      </c>
      <c r="D1243" s="28">
        <v>0.9</v>
      </c>
      <c r="E1243" s="27">
        <v>0</v>
      </c>
    </row>
    <row r="1244" spans="1:5" x14ac:dyDescent="0.35">
      <c r="A1244" s="125"/>
      <c r="B1244" s="126"/>
      <c r="C1244" s="50" t="s">
        <v>207</v>
      </c>
      <c r="D1244" s="28">
        <v>0.95</v>
      </c>
      <c r="E1244" s="27">
        <v>0</v>
      </c>
    </row>
    <row r="1245" spans="1:5" x14ac:dyDescent="0.35">
      <c r="A1245" s="125"/>
      <c r="B1245" s="126"/>
      <c r="C1245" s="50" t="s">
        <v>208</v>
      </c>
      <c r="D1245" s="28">
        <v>1</v>
      </c>
      <c r="E1245" s="27">
        <v>0</v>
      </c>
    </row>
    <row r="1246" spans="1:5" x14ac:dyDescent="0.35">
      <c r="A1246" s="125"/>
      <c r="B1246" s="126"/>
      <c r="C1246" s="49" t="s">
        <v>134</v>
      </c>
      <c r="D1246" s="26" t="s">
        <v>136</v>
      </c>
      <c r="E1246" s="26" t="s">
        <v>136</v>
      </c>
    </row>
    <row r="1247" spans="1:5" x14ac:dyDescent="0.35">
      <c r="A1247" s="125"/>
      <c r="B1247" s="126"/>
    </row>
    <row r="1248" spans="1:5" x14ac:dyDescent="0.35">
      <c r="A1248" s="125"/>
      <c r="B1248" s="126"/>
    </row>
    <row r="1249" spans="1:5" x14ac:dyDescent="0.35">
      <c r="A1249" s="125"/>
      <c r="B1249" s="126"/>
    </row>
    <row r="1250" spans="1:5" ht="15" customHeight="1" x14ac:dyDescent="0.35">
      <c r="A1250" s="125">
        <f>A1225+1</f>
        <v>51</v>
      </c>
      <c r="B1250" s="126" t="str">
        <f>"Lista  "  &amp;A1250&amp; "  "&amp; LOOKUP(A1250,'entrada datos Edificación'!$E$3:$E$239,'entrada datos Edificación'!$I$3:$I$239)</f>
        <v>Lista  51  aluminio</v>
      </c>
      <c r="C1250" s="49" t="s">
        <v>252</v>
      </c>
      <c r="D1250" s="27">
        <v>0</v>
      </c>
      <c r="E1250" s="27">
        <v>0</v>
      </c>
    </row>
    <row r="1251" spans="1:5" ht="15" customHeight="1" x14ac:dyDescent="0.35">
      <c r="A1251" s="125"/>
      <c r="B1251" s="126"/>
      <c r="C1251" s="50" t="s">
        <v>189</v>
      </c>
      <c r="D1251" s="28">
        <v>0.05</v>
      </c>
      <c r="E1251" s="27">
        <v>0</v>
      </c>
    </row>
    <row r="1252" spans="1:5" x14ac:dyDescent="0.35">
      <c r="A1252" s="125"/>
      <c r="B1252" s="126"/>
      <c r="C1252" s="50" t="s">
        <v>190</v>
      </c>
      <c r="D1252" s="28">
        <v>0.1</v>
      </c>
      <c r="E1252" s="27">
        <v>0</v>
      </c>
    </row>
    <row r="1253" spans="1:5" x14ac:dyDescent="0.35">
      <c r="A1253" s="125"/>
      <c r="B1253" s="126"/>
      <c r="C1253" s="50" t="s">
        <v>191</v>
      </c>
      <c r="D1253" s="28">
        <v>0.15</v>
      </c>
      <c r="E1253" s="27">
        <v>0</v>
      </c>
    </row>
    <row r="1254" spans="1:5" x14ac:dyDescent="0.35">
      <c r="A1254" s="125"/>
      <c r="B1254" s="126"/>
      <c r="C1254" s="50" t="s">
        <v>192</v>
      </c>
      <c r="D1254" s="28">
        <v>0.2</v>
      </c>
      <c r="E1254" s="27">
        <v>0</v>
      </c>
    </row>
    <row r="1255" spans="1:5" x14ac:dyDescent="0.35">
      <c r="A1255" s="125"/>
      <c r="B1255" s="126"/>
      <c r="C1255" s="50" t="s">
        <v>193</v>
      </c>
      <c r="D1255" s="28">
        <v>0.25</v>
      </c>
      <c r="E1255" s="27">
        <v>0</v>
      </c>
    </row>
    <row r="1256" spans="1:5" x14ac:dyDescent="0.35">
      <c r="A1256" s="125"/>
      <c r="B1256" s="126"/>
      <c r="C1256" s="50" t="s">
        <v>194</v>
      </c>
      <c r="D1256" s="28">
        <v>0.3</v>
      </c>
      <c r="E1256" s="27">
        <v>0</v>
      </c>
    </row>
    <row r="1257" spans="1:5" x14ac:dyDescent="0.35">
      <c r="A1257" s="125"/>
      <c r="B1257" s="126"/>
      <c r="C1257" s="50" t="s">
        <v>195</v>
      </c>
      <c r="D1257" s="28">
        <v>0.35</v>
      </c>
      <c r="E1257" s="27">
        <v>0</v>
      </c>
    </row>
    <row r="1258" spans="1:5" x14ac:dyDescent="0.35">
      <c r="A1258" s="125"/>
      <c r="B1258" s="126"/>
      <c r="C1258" s="50" t="s">
        <v>196</v>
      </c>
      <c r="D1258" s="28">
        <v>0.4</v>
      </c>
      <c r="E1258" s="27">
        <v>0</v>
      </c>
    </row>
    <row r="1259" spans="1:5" x14ac:dyDescent="0.35">
      <c r="A1259" s="125"/>
      <c r="B1259" s="126"/>
      <c r="C1259" s="50" t="s">
        <v>197</v>
      </c>
      <c r="D1259" s="28">
        <v>0.45</v>
      </c>
      <c r="E1259" s="27">
        <v>0</v>
      </c>
    </row>
    <row r="1260" spans="1:5" x14ac:dyDescent="0.35">
      <c r="A1260" s="125"/>
      <c r="B1260" s="126"/>
      <c r="C1260" s="50" t="s">
        <v>198</v>
      </c>
      <c r="D1260" s="28">
        <v>0.5</v>
      </c>
      <c r="E1260" s="27">
        <v>0</v>
      </c>
    </row>
    <row r="1261" spans="1:5" x14ac:dyDescent="0.35">
      <c r="A1261" s="125"/>
      <c r="B1261" s="126"/>
      <c r="C1261" s="50" t="s">
        <v>199</v>
      </c>
      <c r="D1261" s="28">
        <v>0.55000000000000004</v>
      </c>
      <c r="E1261" s="27">
        <v>0</v>
      </c>
    </row>
    <row r="1262" spans="1:5" x14ac:dyDescent="0.35">
      <c r="A1262" s="125"/>
      <c r="B1262" s="126"/>
      <c r="C1262" s="50" t="s">
        <v>200</v>
      </c>
      <c r="D1262" s="28">
        <v>0.6</v>
      </c>
      <c r="E1262" s="27">
        <v>0</v>
      </c>
    </row>
    <row r="1263" spans="1:5" x14ac:dyDescent="0.35">
      <c r="A1263" s="125"/>
      <c r="B1263" s="126"/>
      <c r="C1263" s="50" t="s">
        <v>201</v>
      </c>
      <c r="D1263" s="28">
        <v>0.65</v>
      </c>
      <c r="E1263" s="27">
        <v>0</v>
      </c>
    </row>
    <row r="1264" spans="1:5" x14ac:dyDescent="0.35">
      <c r="A1264" s="125"/>
      <c r="B1264" s="126"/>
      <c r="C1264" s="50" t="s">
        <v>202</v>
      </c>
      <c r="D1264" s="28">
        <v>0.7</v>
      </c>
      <c r="E1264" s="27">
        <v>0</v>
      </c>
    </row>
    <row r="1265" spans="1:5" x14ac:dyDescent="0.35">
      <c r="A1265" s="125"/>
      <c r="B1265" s="126"/>
      <c r="C1265" s="50" t="s">
        <v>203</v>
      </c>
      <c r="D1265" s="28">
        <v>0.75</v>
      </c>
      <c r="E1265" s="27">
        <v>0</v>
      </c>
    </row>
    <row r="1266" spans="1:5" x14ac:dyDescent="0.35">
      <c r="A1266" s="125"/>
      <c r="B1266" s="126"/>
      <c r="C1266" s="50" t="s">
        <v>204</v>
      </c>
      <c r="D1266" s="28">
        <v>0.8</v>
      </c>
      <c r="E1266" s="27">
        <v>0</v>
      </c>
    </row>
    <row r="1267" spans="1:5" x14ac:dyDescent="0.35">
      <c r="A1267" s="125"/>
      <c r="B1267" s="126"/>
      <c r="C1267" s="50" t="s">
        <v>205</v>
      </c>
      <c r="D1267" s="28">
        <v>0.85</v>
      </c>
      <c r="E1267" s="27">
        <v>0</v>
      </c>
    </row>
    <row r="1268" spans="1:5" x14ac:dyDescent="0.35">
      <c r="A1268" s="125"/>
      <c r="B1268" s="126"/>
      <c r="C1268" s="50" t="s">
        <v>206</v>
      </c>
      <c r="D1268" s="28">
        <v>0.9</v>
      </c>
      <c r="E1268" s="27">
        <v>0</v>
      </c>
    </row>
    <row r="1269" spans="1:5" x14ac:dyDescent="0.35">
      <c r="A1269" s="125"/>
      <c r="B1269" s="126"/>
      <c r="C1269" s="50" t="s">
        <v>207</v>
      </c>
      <c r="D1269" s="28">
        <v>0.95</v>
      </c>
      <c r="E1269" s="27">
        <v>0</v>
      </c>
    </row>
    <row r="1270" spans="1:5" x14ac:dyDescent="0.35">
      <c r="A1270" s="125"/>
      <c r="B1270" s="126"/>
      <c r="C1270" s="50" t="s">
        <v>208</v>
      </c>
      <c r="D1270" s="28">
        <v>1</v>
      </c>
      <c r="E1270" s="27">
        <v>0</v>
      </c>
    </row>
    <row r="1271" spans="1:5" x14ac:dyDescent="0.35">
      <c r="A1271" s="125"/>
      <c r="B1271" s="126"/>
      <c r="C1271" s="49" t="s">
        <v>134</v>
      </c>
      <c r="D1271" s="26" t="s">
        <v>136</v>
      </c>
      <c r="E1271" s="26" t="s">
        <v>136</v>
      </c>
    </row>
    <row r="1272" spans="1:5" x14ac:dyDescent="0.35">
      <c r="A1272" s="125"/>
      <c r="B1272" s="126"/>
    </row>
    <row r="1273" spans="1:5" x14ac:dyDescent="0.35">
      <c r="A1273" s="125"/>
      <c r="B1273" s="126"/>
    </row>
    <row r="1274" spans="1:5" x14ac:dyDescent="0.35">
      <c r="A1274" s="125"/>
      <c r="B1274" s="126"/>
    </row>
    <row r="1275" spans="1:5" ht="15" customHeight="1" x14ac:dyDescent="0.35">
      <c r="A1275" s="125">
        <f>A1250+1</f>
        <v>52</v>
      </c>
      <c r="B1275" s="126" t="str">
        <f>"Lista  "  &amp;A1275&amp; "  "&amp; LOOKUP(A1275,'entrada datos Edificación'!$E$3:$E$239,'entrada datos Edificación'!$I$3:$I$239)</f>
        <v>Lista  52  cerramiento de madera</v>
      </c>
      <c r="C1275" s="49" t="s">
        <v>252</v>
      </c>
      <c r="D1275" s="27">
        <v>0</v>
      </c>
      <c r="E1275" s="27">
        <v>0</v>
      </c>
    </row>
    <row r="1276" spans="1:5" ht="15" customHeight="1" x14ac:dyDescent="0.35">
      <c r="A1276" s="125"/>
      <c r="B1276" s="126"/>
      <c r="C1276" s="50" t="s">
        <v>189</v>
      </c>
      <c r="D1276" s="28">
        <v>0.05</v>
      </c>
      <c r="E1276" s="27">
        <v>0</v>
      </c>
    </row>
    <row r="1277" spans="1:5" x14ac:dyDescent="0.35">
      <c r="A1277" s="125"/>
      <c r="B1277" s="126"/>
      <c r="C1277" s="50" t="s">
        <v>190</v>
      </c>
      <c r="D1277" s="28">
        <v>0.1</v>
      </c>
      <c r="E1277" s="27">
        <v>0</v>
      </c>
    </row>
    <row r="1278" spans="1:5" x14ac:dyDescent="0.35">
      <c r="A1278" s="125"/>
      <c r="B1278" s="126"/>
      <c r="C1278" s="50" t="s">
        <v>191</v>
      </c>
      <c r="D1278" s="28">
        <v>0.15</v>
      </c>
      <c r="E1278" s="27">
        <v>0</v>
      </c>
    </row>
    <row r="1279" spans="1:5" x14ac:dyDescent="0.35">
      <c r="A1279" s="125"/>
      <c r="B1279" s="126"/>
      <c r="C1279" s="50" t="s">
        <v>192</v>
      </c>
      <c r="D1279" s="28">
        <v>0.2</v>
      </c>
      <c r="E1279" s="27">
        <v>0</v>
      </c>
    </row>
    <row r="1280" spans="1:5" x14ac:dyDescent="0.35">
      <c r="A1280" s="125"/>
      <c r="B1280" s="126"/>
      <c r="C1280" s="50" t="s">
        <v>193</v>
      </c>
      <c r="D1280" s="28">
        <v>0.25</v>
      </c>
      <c r="E1280" s="27">
        <v>0</v>
      </c>
    </row>
    <row r="1281" spans="1:5" x14ac:dyDescent="0.35">
      <c r="A1281" s="125"/>
      <c r="B1281" s="126"/>
      <c r="C1281" s="50" t="s">
        <v>194</v>
      </c>
      <c r="D1281" s="28">
        <v>0.3</v>
      </c>
      <c r="E1281" s="27">
        <v>0</v>
      </c>
    </row>
    <row r="1282" spans="1:5" x14ac:dyDescent="0.35">
      <c r="A1282" s="125"/>
      <c r="B1282" s="126"/>
      <c r="C1282" s="50" t="s">
        <v>195</v>
      </c>
      <c r="D1282" s="28">
        <v>0.35</v>
      </c>
      <c r="E1282" s="27">
        <v>0</v>
      </c>
    </row>
    <row r="1283" spans="1:5" x14ac:dyDescent="0.35">
      <c r="A1283" s="125"/>
      <c r="B1283" s="126"/>
      <c r="C1283" s="50" t="s">
        <v>196</v>
      </c>
      <c r="D1283" s="28">
        <v>0.4</v>
      </c>
      <c r="E1283" s="27">
        <v>0</v>
      </c>
    </row>
    <row r="1284" spans="1:5" x14ac:dyDescent="0.35">
      <c r="A1284" s="125"/>
      <c r="B1284" s="126"/>
      <c r="C1284" s="50" t="s">
        <v>197</v>
      </c>
      <c r="D1284" s="28">
        <v>0.45</v>
      </c>
      <c r="E1284" s="27">
        <v>0</v>
      </c>
    </row>
    <row r="1285" spans="1:5" x14ac:dyDescent="0.35">
      <c r="A1285" s="125"/>
      <c r="B1285" s="126"/>
      <c r="C1285" s="50" t="s">
        <v>198</v>
      </c>
      <c r="D1285" s="28">
        <v>0.5</v>
      </c>
      <c r="E1285" s="27">
        <v>0</v>
      </c>
    </row>
    <row r="1286" spans="1:5" x14ac:dyDescent="0.35">
      <c r="A1286" s="125"/>
      <c r="B1286" s="126"/>
      <c r="C1286" s="50" t="s">
        <v>199</v>
      </c>
      <c r="D1286" s="28">
        <v>0.55000000000000004</v>
      </c>
      <c r="E1286" s="27">
        <v>0</v>
      </c>
    </row>
    <row r="1287" spans="1:5" x14ac:dyDescent="0.35">
      <c r="A1287" s="125"/>
      <c r="B1287" s="126"/>
      <c r="C1287" s="50" t="s">
        <v>200</v>
      </c>
      <c r="D1287" s="28">
        <v>0.6</v>
      </c>
      <c r="E1287" s="27">
        <v>0</v>
      </c>
    </row>
    <row r="1288" spans="1:5" x14ac:dyDescent="0.35">
      <c r="A1288" s="125"/>
      <c r="B1288" s="126"/>
      <c r="C1288" s="50" t="s">
        <v>201</v>
      </c>
      <c r="D1288" s="28">
        <v>0.65</v>
      </c>
      <c r="E1288" s="27">
        <v>0</v>
      </c>
    </row>
    <row r="1289" spans="1:5" x14ac:dyDescent="0.35">
      <c r="A1289" s="125"/>
      <c r="B1289" s="126"/>
      <c r="C1289" s="50" t="s">
        <v>202</v>
      </c>
      <c r="D1289" s="28">
        <v>0.7</v>
      </c>
      <c r="E1289" s="27">
        <v>0</v>
      </c>
    </row>
    <row r="1290" spans="1:5" x14ac:dyDescent="0.35">
      <c r="A1290" s="125"/>
      <c r="B1290" s="126"/>
      <c r="C1290" s="50" t="s">
        <v>203</v>
      </c>
      <c r="D1290" s="28">
        <v>0.75</v>
      </c>
      <c r="E1290" s="27">
        <v>0</v>
      </c>
    </row>
    <row r="1291" spans="1:5" x14ac:dyDescent="0.35">
      <c r="A1291" s="125"/>
      <c r="B1291" s="126"/>
      <c r="C1291" s="50" t="s">
        <v>204</v>
      </c>
      <c r="D1291" s="28">
        <v>0.8</v>
      </c>
      <c r="E1291" s="27">
        <v>0</v>
      </c>
    </row>
    <row r="1292" spans="1:5" x14ac:dyDescent="0.35">
      <c r="A1292" s="125"/>
      <c r="B1292" s="126"/>
      <c r="C1292" s="50" t="s">
        <v>205</v>
      </c>
      <c r="D1292" s="28">
        <v>0.85</v>
      </c>
      <c r="E1292" s="27">
        <v>0</v>
      </c>
    </row>
    <row r="1293" spans="1:5" x14ac:dyDescent="0.35">
      <c r="A1293" s="125"/>
      <c r="B1293" s="126"/>
      <c r="C1293" s="50" t="s">
        <v>206</v>
      </c>
      <c r="D1293" s="28">
        <v>0.9</v>
      </c>
      <c r="E1293" s="27">
        <v>0</v>
      </c>
    </row>
    <row r="1294" spans="1:5" x14ac:dyDescent="0.35">
      <c r="A1294" s="125"/>
      <c r="B1294" s="126"/>
      <c r="C1294" s="50" t="s">
        <v>207</v>
      </c>
      <c r="D1294" s="28">
        <v>0.95</v>
      </c>
      <c r="E1294" s="27">
        <v>0</v>
      </c>
    </row>
    <row r="1295" spans="1:5" x14ac:dyDescent="0.35">
      <c r="A1295" s="125"/>
      <c r="B1295" s="126"/>
      <c r="C1295" s="50" t="s">
        <v>208</v>
      </c>
      <c r="D1295" s="28">
        <v>1</v>
      </c>
      <c r="E1295" s="27">
        <v>0</v>
      </c>
    </row>
    <row r="1296" spans="1:5" x14ac:dyDescent="0.35">
      <c r="A1296" s="125"/>
      <c r="B1296" s="126"/>
      <c r="C1296" s="49" t="s">
        <v>134</v>
      </c>
      <c r="D1296" s="26" t="s">
        <v>136</v>
      </c>
      <c r="E1296" s="26" t="s">
        <v>136</v>
      </c>
    </row>
    <row r="1297" spans="1:5" x14ac:dyDescent="0.35">
      <c r="A1297" s="125"/>
      <c r="B1297" s="126"/>
    </row>
    <row r="1298" spans="1:5" x14ac:dyDescent="0.35">
      <c r="A1298" s="125"/>
      <c r="B1298" s="126"/>
    </row>
    <row r="1299" spans="1:5" x14ac:dyDescent="0.35">
      <c r="A1299" s="125"/>
      <c r="B1299" s="126"/>
    </row>
    <row r="1300" spans="1:5" ht="15" customHeight="1" x14ac:dyDescent="0.35">
      <c r="A1300" s="125">
        <f>A1275+1</f>
        <v>53</v>
      </c>
      <c r="B1300" s="126" t="str">
        <f>"Lista  "  &amp;A1300&amp; "  "&amp; LOOKUP(A1300,'entrada datos Edificación'!$E$3:$E$239,'entrada datos Edificación'!$I$3:$I$239)</f>
        <v>Lista  53  vidrio (muro cortina)</v>
      </c>
      <c r="C1300" s="49" t="s">
        <v>252</v>
      </c>
      <c r="D1300" s="27">
        <v>0</v>
      </c>
      <c r="E1300" s="27">
        <v>0</v>
      </c>
    </row>
    <row r="1301" spans="1:5" ht="15" customHeight="1" x14ac:dyDescent="0.35">
      <c r="A1301" s="125"/>
      <c r="B1301" s="126"/>
      <c r="C1301" s="50" t="s">
        <v>189</v>
      </c>
      <c r="D1301" s="28">
        <v>0.05</v>
      </c>
      <c r="E1301" s="27">
        <v>0</v>
      </c>
    </row>
    <row r="1302" spans="1:5" x14ac:dyDescent="0.35">
      <c r="A1302" s="125"/>
      <c r="B1302" s="126"/>
      <c r="C1302" s="50" t="s">
        <v>190</v>
      </c>
      <c r="D1302" s="28">
        <v>0.1</v>
      </c>
      <c r="E1302" s="27">
        <v>0</v>
      </c>
    </row>
    <row r="1303" spans="1:5" x14ac:dyDescent="0.35">
      <c r="A1303" s="125"/>
      <c r="B1303" s="126"/>
      <c r="C1303" s="50" t="s">
        <v>191</v>
      </c>
      <c r="D1303" s="28">
        <v>0.15</v>
      </c>
      <c r="E1303" s="27">
        <v>0</v>
      </c>
    </row>
    <row r="1304" spans="1:5" x14ac:dyDescent="0.35">
      <c r="A1304" s="125"/>
      <c r="B1304" s="126"/>
      <c r="C1304" s="50" t="s">
        <v>192</v>
      </c>
      <c r="D1304" s="28">
        <v>0.2</v>
      </c>
      <c r="E1304" s="27">
        <v>0</v>
      </c>
    </row>
    <row r="1305" spans="1:5" x14ac:dyDescent="0.35">
      <c r="A1305" s="125"/>
      <c r="B1305" s="126"/>
      <c r="C1305" s="50" t="s">
        <v>193</v>
      </c>
      <c r="D1305" s="28">
        <v>0.25</v>
      </c>
      <c r="E1305" s="27">
        <v>0</v>
      </c>
    </row>
    <row r="1306" spans="1:5" x14ac:dyDescent="0.35">
      <c r="A1306" s="125"/>
      <c r="B1306" s="126"/>
      <c r="C1306" s="50" t="s">
        <v>194</v>
      </c>
      <c r="D1306" s="28">
        <v>0.3</v>
      </c>
      <c r="E1306" s="27">
        <v>0</v>
      </c>
    </row>
    <row r="1307" spans="1:5" x14ac:dyDescent="0.35">
      <c r="A1307" s="125"/>
      <c r="B1307" s="126"/>
      <c r="C1307" s="50" t="s">
        <v>195</v>
      </c>
      <c r="D1307" s="28">
        <v>0.35</v>
      </c>
      <c r="E1307" s="27">
        <v>0</v>
      </c>
    </row>
    <row r="1308" spans="1:5" x14ac:dyDescent="0.35">
      <c r="A1308" s="125"/>
      <c r="B1308" s="126"/>
      <c r="C1308" s="50" t="s">
        <v>196</v>
      </c>
      <c r="D1308" s="28">
        <v>0.4</v>
      </c>
      <c r="E1308" s="27">
        <v>0</v>
      </c>
    </row>
    <row r="1309" spans="1:5" x14ac:dyDescent="0.35">
      <c r="A1309" s="125"/>
      <c r="B1309" s="126"/>
      <c r="C1309" s="50" t="s">
        <v>197</v>
      </c>
      <c r="D1309" s="28">
        <v>0.45</v>
      </c>
      <c r="E1309" s="27">
        <v>0</v>
      </c>
    </row>
    <row r="1310" spans="1:5" x14ac:dyDescent="0.35">
      <c r="A1310" s="125"/>
      <c r="B1310" s="126"/>
      <c r="C1310" s="50" t="s">
        <v>198</v>
      </c>
      <c r="D1310" s="28">
        <v>0.5</v>
      </c>
      <c r="E1310" s="27">
        <v>0</v>
      </c>
    </row>
    <row r="1311" spans="1:5" x14ac:dyDescent="0.35">
      <c r="A1311" s="125"/>
      <c r="B1311" s="126"/>
      <c r="C1311" s="50" t="s">
        <v>199</v>
      </c>
      <c r="D1311" s="28">
        <v>0.55000000000000004</v>
      </c>
      <c r="E1311" s="27">
        <v>0</v>
      </c>
    </row>
    <row r="1312" spans="1:5" x14ac:dyDescent="0.35">
      <c r="A1312" s="125"/>
      <c r="B1312" s="126"/>
      <c r="C1312" s="50" t="s">
        <v>200</v>
      </c>
      <c r="D1312" s="28">
        <v>0.6</v>
      </c>
      <c r="E1312" s="27">
        <v>0</v>
      </c>
    </row>
    <row r="1313" spans="1:5" x14ac:dyDescent="0.35">
      <c r="A1313" s="125"/>
      <c r="B1313" s="126"/>
      <c r="C1313" s="50" t="s">
        <v>201</v>
      </c>
      <c r="D1313" s="28">
        <v>0.65</v>
      </c>
      <c r="E1313" s="27">
        <v>0</v>
      </c>
    </row>
    <row r="1314" spans="1:5" x14ac:dyDescent="0.35">
      <c r="A1314" s="125"/>
      <c r="B1314" s="126"/>
      <c r="C1314" s="50" t="s">
        <v>202</v>
      </c>
      <c r="D1314" s="28">
        <v>0.7</v>
      </c>
      <c r="E1314" s="27">
        <v>0</v>
      </c>
    </row>
    <row r="1315" spans="1:5" x14ac:dyDescent="0.35">
      <c r="A1315" s="125"/>
      <c r="B1315" s="126"/>
      <c r="C1315" s="50" t="s">
        <v>203</v>
      </c>
      <c r="D1315" s="28">
        <v>0.75</v>
      </c>
      <c r="E1315" s="27">
        <v>0</v>
      </c>
    </row>
    <row r="1316" spans="1:5" x14ac:dyDescent="0.35">
      <c r="A1316" s="125"/>
      <c r="B1316" s="126"/>
      <c r="C1316" s="50" t="s">
        <v>204</v>
      </c>
      <c r="D1316" s="28">
        <v>0.8</v>
      </c>
      <c r="E1316" s="27">
        <v>0</v>
      </c>
    </row>
    <row r="1317" spans="1:5" x14ac:dyDescent="0.35">
      <c r="A1317" s="125"/>
      <c r="B1317" s="126"/>
      <c r="C1317" s="50" t="s">
        <v>205</v>
      </c>
      <c r="D1317" s="28">
        <v>0.85</v>
      </c>
      <c r="E1317" s="27">
        <v>0</v>
      </c>
    </row>
    <row r="1318" spans="1:5" x14ac:dyDescent="0.35">
      <c r="A1318" s="125"/>
      <c r="B1318" s="126"/>
      <c r="C1318" s="50" t="s">
        <v>206</v>
      </c>
      <c r="D1318" s="28">
        <v>0.9</v>
      </c>
      <c r="E1318" s="27">
        <v>0</v>
      </c>
    </row>
    <row r="1319" spans="1:5" x14ac:dyDescent="0.35">
      <c r="A1319" s="125"/>
      <c r="B1319" s="126"/>
      <c r="C1319" s="50" t="s">
        <v>207</v>
      </c>
      <c r="D1319" s="28">
        <v>0.95</v>
      </c>
      <c r="E1319" s="27">
        <v>0</v>
      </c>
    </row>
    <row r="1320" spans="1:5" x14ac:dyDescent="0.35">
      <c r="A1320" s="125"/>
      <c r="B1320" s="126"/>
      <c r="C1320" s="50" t="s">
        <v>208</v>
      </c>
      <c r="D1320" s="28">
        <v>1</v>
      </c>
      <c r="E1320" s="27">
        <v>0</v>
      </c>
    </row>
    <row r="1321" spans="1:5" x14ac:dyDescent="0.35">
      <c r="A1321" s="125"/>
      <c r="B1321" s="126"/>
      <c r="C1321" s="49" t="s">
        <v>134</v>
      </c>
      <c r="D1321" s="26" t="s">
        <v>136</v>
      </c>
      <c r="E1321" s="26" t="s">
        <v>136</v>
      </c>
    </row>
    <row r="1322" spans="1:5" x14ac:dyDescent="0.35">
      <c r="A1322" s="125"/>
      <c r="B1322" s="126"/>
    </row>
    <row r="1323" spans="1:5" x14ac:dyDescent="0.35">
      <c r="A1323" s="125"/>
      <c r="B1323" s="126"/>
    </row>
    <row r="1324" spans="1:5" x14ac:dyDescent="0.35">
      <c r="A1324" s="125"/>
      <c r="B1324" s="126"/>
    </row>
    <row r="1325" spans="1:5" ht="15" customHeight="1" x14ac:dyDescent="0.35">
      <c r="A1325" s="125">
        <f>A1300+1</f>
        <v>54</v>
      </c>
      <c r="B1325" s="126" t="str">
        <f>"Lista  "  &amp;A1325&amp; "  "&amp; LOOKUP(A1325,'entrada datos Edificación'!$E$3:$E$239,'entrada datos Edificación'!$I$3:$I$239)</f>
        <v>Lista  54  otros</v>
      </c>
      <c r="C1325" s="49" t="s">
        <v>252</v>
      </c>
      <c r="D1325" s="27">
        <v>0</v>
      </c>
      <c r="E1325" s="27">
        <v>0</v>
      </c>
    </row>
    <row r="1326" spans="1:5" ht="15" customHeight="1" x14ac:dyDescent="0.35">
      <c r="A1326" s="125"/>
      <c r="B1326" s="126"/>
      <c r="C1326" s="50" t="s">
        <v>189</v>
      </c>
      <c r="D1326" s="28">
        <v>0.05</v>
      </c>
      <c r="E1326" s="27">
        <v>0</v>
      </c>
    </row>
    <row r="1327" spans="1:5" x14ac:dyDescent="0.35">
      <c r="A1327" s="125"/>
      <c r="B1327" s="126"/>
      <c r="C1327" s="50" t="s">
        <v>190</v>
      </c>
      <c r="D1327" s="28">
        <v>0.1</v>
      </c>
      <c r="E1327" s="27">
        <v>0</v>
      </c>
    </row>
    <row r="1328" spans="1:5" x14ac:dyDescent="0.35">
      <c r="A1328" s="125"/>
      <c r="B1328" s="126"/>
      <c r="C1328" s="50" t="s">
        <v>191</v>
      </c>
      <c r="D1328" s="28">
        <v>0.15</v>
      </c>
      <c r="E1328" s="27">
        <v>0</v>
      </c>
    </row>
    <row r="1329" spans="1:5" x14ac:dyDescent="0.35">
      <c r="A1329" s="125"/>
      <c r="B1329" s="126"/>
      <c r="C1329" s="50" t="s">
        <v>192</v>
      </c>
      <c r="D1329" s="28">
        <v>0.2</v>
      </c>
      <c r="E1329" s="27">
        <v>0</v>
      </c>
    </row>
    <row r="1330" spans="1:5" x14ac:dyDescent="0.35">
      <c r="A1330" s="125"/>
      <c r="B1330" s="126"/>
      <c r="C1330" s="50" t="s">
        <v>193</v>
      </c>
      <c r="D1330" s="28">
        <v>0.25</v>
      </c>
      <c r="E1330" s="27">
        <v>0</v>
      </c>
    </row>
    <row r="1331" spans="1:5" x14ac:dyDescent="0.35">
      <c r="A1331" s="125"/>
      <c r="B1331" s="126"/>
      <c r="C1331" s="50" t="s">
        <v>194</v>
      </c>
      <c r="D1331" s="28">
        <v>0.3</v>
      </c>
      <c r="E1331" s="27">
        <v>0</v>
      </c>
    </row>
    <row r="1332" spans="1:5" x14ac:dyDescent="0.35">
      <c r="A1332" s="125"/>
      <c r="B1332" s="126"/>
      <c r="C1332" s="50" t="s">
        <v>195</v>
      </c>
      <c r="D1332" s="28">
        <v>0.35</v>
      </c>
      <c r="E1332" s="27">
        <v>0</v>
      </c>
    </row>
    <row r="1333" spans="1:5" x14ac:dyDescent="0.35">
      <c r="A1333" s="125"/>
      <c r="B1333" s="126"/>
      <c r="C1333" s="50" t="s">
        <v>196</v>
      </c>
      <c r="D1333" s="28">
        <v>0.4</v>
      </c>
      <c r="E1333" s="27">
        <v>0</v>
      </c>
    </row>
    <row r="1334" spans="1:5" x14ac:dyDescent="0.35">
      <c r="A1334" s="125"/>
      <c r="B1334" s="126"/>
      <c r="C1334" s="50" t="s">
        <v>197</v>
      </c>
      <c r="D1334" s="28">
        <v>0.45</v>
      </c>
      <c r="E1334" s="27">
        <v>0</v>
      </c>
    </row>
    <row r="1335" spans="1:5" x14ac:dyDescent="0.35">
      <c r="A1335" s="125"/>
      <c r="B1335" s="126"/>
      <c r="C1335" s="50" t="s">
        <v>198</v>
      </c>
      <c r="D1335" s="28">
        <v>0.5</v>
      </c>
      <c r="E1335" s="27">
        <v>0</v>
      </c>
    </row>
    <row r="1336" spans="1:5" x14ac:dyDescent="0.35">
      <c r="A1336" s="125"/>
      <c r="B1336" s="126"/>
      <c r="C1336" s="50" t="s">
        <v>199</v>
      </c>
      <c r="D1336" s="28">
        <v>0.55000000000000004</v>
      </c>
      <c r="E1336" s="27">
        <v>0</v>
      </c>
    </row>
    <row r="1337" spans="1:5" x14ac:dyDescent="0.35">
      <c r="A1337" s="125"/>
      <c r="B1337" s="126"/>
      <c r="C1337" s="50" t="s">
        <v>200</v>
      </c>
      <c r="D1337" s="28">
        <v>0.6</v>
      </c>
      <c r="E1337" s="27">
        <v>0</v>
      </c>
    </row>
    <row r="1338" spans="1:5" x14ac:dyDescent="0.35">
      <c r="A1338" s="125"/>
      <c r="B1338" s="126"/>
      <c r="C1338" s="50" t="s">
        <v>201</v>
      </c>
      <c r="D1338" s="28">
        <v>0.65</v>
      </c>
      <c r="E1338" s="27">
        <v>0</v>
      </c>
    </row>
    <row r="1339" spans="1:5" x14ac:dyDescent="0.35">
      <c r="A1339" s="125"/>
      <c r="B1339" s="126"/>
      <c r="C1339" s="50" t="s">
        <v>202</v>
      </c>
      <c r="D1339" s="28">
        <v>0.7</v>
      </c>
      <c r="E1339" s="27">
        <v>0</v>
      </c>
    </row>
    <row r="1340" spans="1:5" x14ac:dyDescent="0.35">
      <c r="A1340" s="125"/>
      <c r="B1340" s="126"/>
      <c r="C1340" s="50" t="s">
        <v>203</v>
      </c>
      <c r="D1340" s="28">
        <v>0.75</v>
      </c>
      <c r="E1340" s="27">
        <v>0</v>
      </c>
    </row>
    <row r="1341" spans="1:5" x14ac:dyDescent="0.35">
      <c r="A1341" s="125"/>
      <c r="B1341" s="126"/>
      <c r="C1341" s="50" t="s">
        <v>204</v>
      </c>
      <c r="D1341" s="28">
        <v>0.8</v>
      </c>
      <c r="E1341" s="27">
        <v>0</v>
      </c>
    </row>
    <row r="1342" spans="1:5" x14ac:dyDescent="0.35">
      <c r="A1342" s="125"/>
      <c r="B1342" s="126"/>
      <c r="C1342" s="50" t="s">
        <v>205</v>
      </c>
      <c r="D1342" s="28">
        <v>0.85</v>
      </c>
      <c r="E1342" s="27">
        <v>0</v>
      </c>
    </row>
    <row r="1343" spans="1:5" x14ac:dyDescent="0.35">
      <c r="A1343" s="125"/>
      <c r="B1343" s="126"/>
      <c r="C1343" s="50" t="s">
        <v>206</v>
      </c>
      <c r="D1343" s="28">
        <v>0.9</v>
      </c>
      <c r="E1343" s="27">
        <v>0</v>
      </c>
    </row>
    <row r="1344" spans="1:5" x14ac:dyDescent="0.35">
      <c r="A1344" s="125"/>
      <c r="B1344" s="126"/>
      <c r="C1344" s="50" t="s">
        <v>207</v>
      </c>
      <c r="D1344" s="28">
        <v>0.95</v>
      </c>
      <c r="E1344" s="27">
        <v>0</v>
      </c>
    </row>
    <row r="1345" spans="1:5" x14ac:dyDescent="0.35">
      <c r="A1345" s="125"/>
      <c r="B1345" s="126"/>
      <c r="C1345" s="50" t="s">
        <v>208</v>
      </c>
      <c r="D1345" s="28">
        <v>1</v>
      </c>
      <c r="E1345" s="27">
        <v>0</v>
      </c>
    </row>
    <row r="1346" spans="1:5" x14ac:dyDescent="0.35">
      <c r="A1346" s="125"/>
      <c r="B1346" s="126"/>
      <c r="C1346" s="49" t="s">
        <v>134</v>
      </c>
      <c r="D1346" s="26" t="s">
        <v>136</v>
      </c>
      <c r="E1346" s="26" t="s">
        <v>136</v>
      </c>
    </row>
    <row r="1347" spans="1:5" x14ac:dyDescent="0.35">
      <c r="A1347" s="125"/>
      <c r="B1347" s="126"/>
    </row>
    <row r="1348" spans="1:5" x14ac:dyDescent="0.35">
      <c r="A1348" s="125"/>
      <c r="B1348" s="126"/>
    </row>
    <row r="1349" spans="1:5" x14ac:dyDescent="0.35">
      <c r="A1349" s="125"/>
      <c r="B1349" s="126"/>
    </row>
    <row r="1350" spans="1:5" ht="15" customHeight="1" x14ac:dyDescent="0.35">
      <c r="A1350" s="125">
        <f>A1325+1</f>
        <v>55</v>
      </c>
      <c r="B1350" s="126" t="str">
        <f>"Lista  "  &amp;A1350&amp; "  "&amp; LOOKUP(A1350,'entrada datos Edificación'!$E$3:$E$239,'entrada datos Edificación'!$I$3:$I$239)</f>
        <v>Lista  55  ladrillo caravista</v>
      </c>
      <c r="C1350" s="49" t="s">
        <v>252</v>
      </c>
      <c r="D1350" s="27">
        <v>0</v>
      </c>
      <c r="E1350" s="27">
        <v>0</v>
      </c>
    </row>
    <row r="1351" spans="1:5" ht="15" customHeight="1" x14ac:dyDescent="0.35">
      <c r="A1351" s="125"/>
      <c r="B1351" s="126"/>
      <c r="C1351" s="50" t="s">
        <v>189</v>
      </c>
      <c r="D1351" s="28">
        <v>0.05</v>
      </c>
      <c r="E1351" s="27">
        <v>0</v>
      </c>
    </row>
    <row r="1352" spans="1:5" x14ac:dyDescent="0.35">
      <c r="A1352" s="125"/>
      <c r="B1352" s="126"/>
      <c r="C1352" s="50" t="s">
        <v>190</v>
      </c>
      <c r="D1352" s="28">
        <v>0.1</v>
      </c>
      <c r="E1352" s="27">
        <v>0</v>
      </c>
    </row>
    <row r="1353" spans="1:5" x14ac:dyDescent="0.35">
      <c r="A1353" s="125"/>
      <c r="B1353" s="126"/>
      <c r="C1353" s="50" t="s">
        <v>191</v>
      </c>
      <c r="D1353" s="28">
        <v>0.15</v>
      </c>
      <c r="E1353" s="27">
        <v>0</v>
      </c>
    </row>
    <row r="1354" spans="1:5" x14ac:dyDescent="0.35">
      <c r="A1354" s="125"/>
      <c r="B1354" s="126"/>
      <c r="C1354" s="50" t="s">
        <v>192</v>
      </c>
      <c r="D1354" s="28">
        <v>0.2</v>
      </c>
      <c r="E1354" s="27">
        <v>0</v>
      </c>
    </row>
    <row r="1355" spans="1:5" x14ac:dyDescent="0.35">
      <c r="A1355" s="125"/>
      <c r="B1355" s="126"/>
      <c r="C1355" s="50" t="s">
        <v>193</v>
      </c>
      <c r="D1355" s="28">
        <v>0.25</v>
      </c>
      <c r="E1355" s="27">
        <v>0</v>
      </c>
    </row>
    <row r="1356" spans="1:5" x14ac:dyDescent="0.35">
      <c r="A1356" s="125"/>
      <c r="B1356" s="126"/>
      <c r="C1356" s="50" t="s">
        <v>194</v>
      </c>
      <c r="D1356" s="28">
        <v>0.3</v>
      </c>
      <c r="E1356" s="27">
        <v>0</v>
      </c>
    </row>
    <row r="1357" spans="1:5" x14ac:dyDescent="0.35">
      <c r="A1357" s="125"/>
      <c r="B1357" s="126"/>
      <c r="C1357" s="50" t="s">
        <v>195</v>
      </c>
      <c r="D1357" s="28">
        <v>0.35</v>
      </c>
      <c r="E1357" s="27">
        <v>0</v>
      </c>
    </row>
    <row r="1358" spans="1:5" x14ac:dyDescent="0.35">
      <c r="A1358" s="125"/>
      <c r="B1358" s="126"/>
      <c r="C1358" s="50" t="s">
        <v>196</v>
      </c>
      <c r="D1358" s="28">
        <v>0.4</v>
      </c>
      <c r="E1358" s="27">
        <v>0</v>
      </c>
    </row>
    <row r="1359" spans="1:5" x14ac:dyDescent="0.35">
      <c r="A1359" s="125"/>
      <c r="B1359" s="126"/>
      <c r="C1359" s="50" t="s">
        <v>197</v>
      </c>
      <c r="D1359" s="28">
        <v>0.45</v>
      </c>
      <c r="E1359" s="27">
        <v>0</v>
      </c>
    </row>
    <row r="1360" spans="1:5" x14ac:dyDescent="0.35">
      <c r="A1360" s="125"/>
      <c r="B1360" s="126"/>
      <c r="C1360" s="50" t="s">
        <v>198</v>
      </c>
      <c r="D1360" s="28">
        <v>0.5</v>
      </c>
      <c r="E1360" s="27">
        <v>0</v>
      </c>
    </row>
    <row r="1361" spans="1:5" x14ac:dyDescent="0.35">
      <c r="A1361" s="125"/>
      <c r="B1361" s="126"/>
      <c r="C1361" s="50" t="s">
        <v>199</v>
      </c>
      <c r="D1361" s="28">
        <v>0.55000000000000004</v>
      </c>
      <c r="E1361" s="27">
        <v>0</v>
      </c>
    </row>
    <row r="1362" spans="1:5" x14ac:dyDescent="0.35">
      <c r="A1362" s="125"/>
      <c r="B1362" s="126"/>
      <c r="C1362" s="50" t="s">
        <v>200</v>
      </c>
      <c r="D1362" s="28">
        <v>0.6</v>
      </c>
      <c r="E1362" s="27">
        <v>0</v>
      </c>
    </row>
    <row r="1363" spans="1:5" x14ac:dyDescent="0.35">
      <c r="A1363" s="125"/>
      <c r="B1363" s="126"/>
      <c r="C1363" s="50" t="s">
        <v>201</v>
      </c>
      <c r="D1363" s="28">
        <v>0.65</v>
      </c>
      <c r="E1363" s="27">
        <v>0</v>
      </c>
    </row>
    <row r="1364" spans="1:5" x14ac:dyDescent="0.35">
      <c r="A1364" s="125"/>
      <c r="B1364" s="126"/>
      <c r="C1364" s="50" t="s">
        <v>202</v>
      </c>
      <c r="D1364" s="28">
        <v>0.7</v>
      </c>
      <c r="E1364" s="27">
        <v>0</v>
      </c>
    </row>
    <row r="1365" spans="1:5" x14ac:dyDescent="0.35">
      <c r="A1365" s="125"/>
      <c r="B1365" s="126"/>
      <c r="C1365" s="50" t="s">
        <v>203</v>
      </c>
      <c r="D1365" s="28">
        <v>0.75</v>
      </c>
      <c r="E1365" s="27">
        <v>0</v>
      </c>
    </row>
    <row r="1366" spans="1:5" x14ac:dyDescent="0.35">
      <c r="A1366" s="125"/>
      <c r="B1366" s="126"/>
      <c r="C1366" s="50" t="s">
        <v>204</v>
      </c>
      <c r="D1366" s="28">
        <v>0.8</v>
      </c>
      <c r="E1366" s="27">
        <v>0</v>
      </c>
    </row>
    <row r="1367" spans="1:5" x14ac:dyDescent="0.35">
      <c r="A1367" s="125"/>
      <c r="B1367" s="126"/>
      <c r="C1367" s="50" t="s">
        <v>205</v>
      </c>
      <c r="D1367" s="28">
        <v>0.85</v>
      </c>
      <c r="E1367" s="27">
        <v>0</v>
      </c>
    </row>
    <row r="1368" spans="1:5" x14ac:dyDescent="0.35">
      <c r="A1368" s="125"/>
      <c r="B1368" s="126"/>
      <c r="C1368" s="50" t="s">
        <v>206</v>
      </c>
      <c r="D1368" s="28">
        <v>0.9</v>
      </c>
      <c r="E1368" s="27">
        <v>0</v>
      </c>
    </row>
    <row r="1369" spans="1:5" x14ac:dyDescent="0.35">
      <c r="A1369" s="125"/>
      <c r="B1369" s="126"/>
      <c r="C1369" s="50" t="s">
        <v>207</v>
      </c>
      <c r="D1369" s="28">
        <v>0.95</v>
      </c>
      <c r="E1369" s="27">
        <v>0</v>
      </c>
    </row>
    <row r="1370" spans="1:5" x14ac:dyDescent="0.35">
      <c r="A1370" s="125"/>
      <c r="B1370" s="126"/>
      <c r="C1370" s="50" t="s">
        <v>208</v>
      </c>
      <c r="D1370" s="28">
        <v>1</v>
      </c>
      <c r="E1370" s="27">
        <v>0</v>
      </c>
    </row>
    <row r="1371" spans="1:5" x14ac:dyDescent="0.35">
      <c r="A1371" s="125"/>
      <c r="B1371" s="126"/>
      <c r="C1371" s="49" t="s">
        <v>134</v>
      </c>
      <c r="D1371" s="26" t="s">
        <v>136</v>
      </c>
      <c r="E1371" s="26" t="s">
        <v>136</v>
      </c>
    </row>
    <row r="1372" spans="1:5" x14ac:dyDescent="0.35">
      <c r="A1372" s="125"/>
      <c r="B1372" s="126"/>
    </row>
    <row r="1373" spans="1:5" x14ac:dyDescent="0.35">
      <c r="A1373" s="125"/>
      <c r="B1373" s="126"/>
    </row>
    <row r="1374" spans="1:5" x14ac:dyDescent="0.35">
      <c r="A1374" s="125"/>
      <c r="B1374" s="126"/>
    </row>
    <row r="1375" spans="1:5" ht="15" customHeight="1" x14ac:dyDescent="0.35">
      <c r="A1375" s="125">
        <f>A1350+1</f>
        <v>56</v>
      </c>
      <c r="B1375" s="126" t="str">
        <f>"Lista  "  &amp;A1375&amp; "  "&amp; LOOKUP(A1375,'entrada datos Edificación'!$E$3:$E$239,'entrada datos Edificación'!$I$3:$I$239)</f>
        <v>Lista  56  aplacado piedra</v>
      </c>
      <c r="C1375" s="49" t="s">
        <v>252</v>
      </c>
      <c r="D1375" s="27">
        <v>0</v>
      </c>
      <c r="E1375" s="27">
        <v>0</v>
      </c>
    </row>
    <row r="1376" spans="1:5" ht="15" customHeight="1" x14ac:dyDescent="0.35">
      <c r="A1376" s="125"/>
      <c r="B1376" s="126"/>
      <c r="C1376" s="50" t="s">
        <v>189</v>
      </c>
      <c r="D1376" s="28">
        <v>0.05</v>
      </c>
      <c r="E1376" s="27">
        <v>0</v>
      </c>
    </row>
    <row r="1377" spans="1:5" x14ac:dyDescent="0.35">
      <c r="A1377" s="125"/>
      <c r="B1377" s="126"/>
      <c r="C1377" s="50" t="s">
        <v>190</v>
      </c>
      <c r="D1377" s="28">
        <v>0.1</v>
      </c>
      <c r="E1377" s="27">
        <v>0</v>
      </c>
    </row>
    <row r="1378" spans="1:5" x14ac:dyDescent="0.35">
      <c r="A1378" s="125"/>
      <c r="B1378" s="126"/>
      <c r="C1378" s="50" t="s">
        <v>191</v>
      </c>
      <c r="D1378" s="28">
        <v>0.15</v>
      </c>
      <c r="E1378" s="27">
        <v>0</v>
      </c>
    </row>
    <row r="1379" spans="1:5" x14ac:dyDescent="0.35">
      <c r="A1379" s="125"/>
      <c r="B1379" s="126"/>
      <c r="C1379" s="50" t="s">
        <v>192</v>
      </c>
      <c r="D1379" s="28">
        <v>0.2</v>
      </c>
      <c r="E1379" s="27">
        <v>0</v>
      </c>
    </row>
    <row r="1380" spans="1:5" x14ac:dyDescent="0.35">
      <c r="A1380" s="125"/>
      <c r="B1380" s="126"/>
      <c r="C1380" s="50" t="s">
        <v>193</v>
      </c>
      <c r="D1380" s="28">
        <v>0.25</v>
      </c>
      <c r="E1380" s="27">
        <v>0</v>
      </c>
    </row>
    <row r="1381" spans="1:5" x14ac:dyDescent="0.35">
      <c r="A1381" s="125"/>
      <c r="B1381" s="126"/>
      <c r="C1381" s="50" t="s">
        <v>194</v>
      </c>
      <c r="D1381" s="28">
        <v>0.3</v>
      </c>
      <c r="E1381" s="27">
        <v>0</v>
      </c>
    </row>
    <row r="1382" spans="1:5" x14ac:dyDescent="0.35">
      <c r="A1382" s="125"/>
      <c r="B1382" s="126"/>
      <c r="C1382" s="50" t="s">
        <v>195</v>
      </c>
      <c r="D1382" s="28">
        <v>0.35</v>
      </c>
      <c r="E1382" s="27">
        <v>0</v>
      </c>
    </row>
    <row r="1383" spans="1:5" x14ac:dyDescent="0.35">
      <c r="A1383" s="125"/>
      <c r="B1383" s="126"/>
      <c r="C1383" s="50" t="s">
        <v>196</v>
      </c>
      <c r="D1383" s="28">
        <v>0.4</v>
      </c>
      <c r="E1383" s="27">
        <v>0</v>
      </c>
    </row>
    <row r="1384" spans="1:5" x14ac:dyDescent="0.35">
      <c r="A1384" s="125"/>
      <c r="B1384" s="126"/>
      <c r="C1384" s="50" t="s">
        <v>197</v>
      </c>
      <c r="D1384" s="28">
        <v>0.45</v>
      </c>
      <c r="E1384" s="27">
        <v>0</v>
      </c>
    </row>
    <row r="1385" spans="1:5" x14ac:dyDescent="0.35">
      <c r="A1385" s="125"/>
      <c r="B1385" s="126"/>
      <c r="C1385" s="50" t="s">
        <v>198</v>
      </c>
      <c r="D1385" s="28">
        <v>0.5</v>
      </c>
      <c r="E1385" s="27">
        <v>0</v>
      </c>
    </row>
    <row r="1386" spans="1:5" x14ac:dyDescent="0.35">
      <c r="A1386" s="125"/>
      <c r="B1386" s="126"/>
      <c r="C1386" s="50" t="s">
        <v>199</v>
      </c>
      <c r="D1386" s="28">
        <v>0.55000000000000004</v>
      </c>
      <c r="E1386" s="27">
        <v>0</v>
      </c>
    </row>
    <row r="1387" spans="1:5" x14ac:dyDescent="0.35">
      <c r="A1387" s="125"/>
      <c r="B1387" s="126"/>
      <c r="C1387" s="50" t="s">
        <v>200</v>
      </c>
      <c r="D1387" s="28">
        <v>0.6</v>
      </c>
      <c r="E1387" s="27">
        <v>0</v>
      </c>
    </row>
    <row r="1388" spans="1:5" x14ac:dyDescent="0.35">
      <c r="A1388" s="125"/>
      <c r="B1388" s="126"/>
      <c r="C1388" s="50" t="s">
        <v>201</v>
      </c>
      <c r="D1388" s="28">
        <v>0.65</v>
      </c>
      <c r="E1388" s="27">
        <v>0</v>
      </c>
    </row>
    <row r="1389" spans="1:5" x14ac:dyDescent="0.35">
      <c r="A1389" s="125"/>
      <c r="B1389" s="126"/>
      <c r="C1389" s="50" t="s">
        <v>202</v>
      </c>
      <c r="D1389" s="28">
        <v>0.7</v>
      </c>
      <c r="E1389" s="27">
        <v>0</v>
      </c>
    </row>
    <row r="1390" spans="1:5" x14ac:dyDescent="0.35">
      <c r="A1390" s="125"/>
      <c r="B1390" s="126"/>
      <c r="C1390" s="50" t="s">
        <v>203</v>
      </c>
      <c r="D1390" s="28">
        <v>0.75</v>
      </c>
      <c r="E1390" s="27">
        <v>0</v>
      </c>
    </row>
    <row r="1391" spans="1:5" x14ac:dyDescent="0.35">
      <c r="A1391" s="125"/>
      <c r="B1391" s="126"/>
      <c r="C1391" s="50" t="s">
        <v>204</v>
      </c>
      <c r="D1391" s="28">
        <v>0.8</v>
      </c>
      <c r="E1391" s="27">
        <v>0</v>
      </c>
    </row>
    <row r="1392" spans="1:5" x14ac:dyDescent="0.35">
      <c r="A1392" s="125"/>
      <c r="B1392" s="126"/>
      <c r="C1392" s="50" t="s">
        <v>205</v>
      </c>
      <c r="D1392" s="28">
        <v>0.85</v>
      </c>
      <c r="E1392" s="27">
        <v>0</v>
      </c>
    </row>
    <row r="1393" spans="1:5" x14ac:dyDescent="0.35">
      <c r="A1393" s="125"/>
      <c r="B1393" s="126"/>
      <c r="C1393" s="50" t="s">
        <v>206</v>
      </c>
      <c r="D1393" s="28">
        <v>0.9</v>
      </c>
      <c r="E1393" s="27">
        <v>0</v>
      </c>
    </row>
    <row r="1394" spans="1:5" x14ac:dyDescent="0.35">
      <c r="A1394" s="125"/>
      <c r="B1394" s="126"/>
      <c r="C1394" s="50" t="s">
        <v>207</v>
      </c>
      <c r="D1394" s="28">
        <v>0.95</v>
      </c>
      <c r="E1394" s="27">
        <v>0</v>
      </c>
    </row>
    <row r="1395" spans="1:5" x14ac:dyDescent="0.35">
      <c r="A1395" s="125"/>
      <c r="B1395" s="126"/>
      <c r="C1395" s="50" t="s">
        <v>208</v>
      </c>
      <c r="D1395" s="28">
        <v>1</v>
      </c>
      <c r="E1395" s="27">
        <v>0</v>
      </c>
    </row>
    <row r="1396" spans="1:5" x14ac:dyDescent="0.35">
      <c r="A1396" s="125"/>
      <c r="B1396" s="126"/>
      <c r="C1396" s="49" t="s">
        <v>134</v>
      </c>
      <c r="D1396" s="26" t="s">
        <v>136</v>
      </c>
      <c r="E1396" s="26" t="s">
        <v>136</v>
      </c>
    </row>
    <row r="1397" spans="1:5" x14ac:dyDescent="0.35">
      <c r="A1397" s="125"/>
      <c r="B1397" s="126"/>
    </row>
    <row r="1398" spans="1:5" x14ac:dyDescent="0.35">
      <c r="A1398" s="125"/>
      <c r="B1398" s="126"/>
    </row>
    <row r="1399" spans="1:5" x14ac:dyDescent="0.35">
      <c r="A1399" s="125"/>
      <c r="B1399" s="126"/>
    </row>
    <row r="1400" spans="1:5" ht="15" customHeight="1" x14ac:dyDescent="0.35">
      <c r="A1400" s="125">
        <f>A1375+1</f>
        <v>57</v>
      </c>
      <c r="B1400" s="126" t="str">
        <f>"Lista  "  &amp;A1400&amp; "  "&amp; LOOKUP(A1400,'entrada datos Edificación'!$E$3:$E$239,'entrada datos Edificación'!$I$3:$I$239)</f>
        <v>Lista  57  hormigón polímero</v>
      </c>
      <c r="C1400" s="49" t="s">
        <v>252</v>
      </c>
      <c r="D1400" s="27">
        <v>0</v>
      </c>
      <c r="E1400" s="27">
        <v>0</v>
      </c>
    </row>
    <row r="1401" spans="1:5" ht="15" customHeight="1" x14ac:dyDescent="0.35">
      <c r="A1401" s="125"/>
      <c r="B1401" s="126"/>
      <c r="C1401" s="50" t="s">
        <v>189</v>
      </c>
      <c r="D1401" s="28">
        <v>0.05</v>
      </c>
      <c r="E1401" s="27">
        <v>0</v>
      </c>
    </row>
    <row r="1402" spans="1:5" x14ac:dyDescent="0.35">
      <c r="A1402" s="125"/>
      <c r="B1402" s="126"/>
      <c r="C1402" s="50" t="s">
        <v>190</v>
      </c>
      <c r="D1402" s="28">
        <v>0.1</v>
      </c>
      <c r="E1402" s="27">
        <v>0</v>
      </c>
    </row>
    <row r="1403" spans="1:5" x14ac:dyDescent="0.35">
      <c r="A1403" s="125"/>
      <c r="B1403" s="126"/>
      <c r="C1403" s="50" t="s">
        <v>191</v>
      </c>
      <c r="D1403" s="28">
        <v>0.15</v>
      </c>
      <c r="E1403" s="27">
        <v>0</v>
      </c>
    </row>
    <row r="1404" spans="1:5" x14ac:dyDescent="0.35">
      <c r="A1404" s="125"/>
      <c r="B1404" s="126"/>
      <c r="C1404" s="50" t="s">
        <v>192</v>
      </c>
      <c r="D1404" s="28">
        <v>0.2</v>
      </c>
      <c r="E1404" s="27">
        <v>0</v>
      </c>
    </row>
    <row r="1405" spans="1:5" x14ac:dyDescent="0.35">
      <c r="A1405" s="125"/>
      <c r="B1405" s="126"/>
      <c r="C1405" s="50" t="s">
        <v>193</v>
      </c>
      <c r="D1405" s="28">
        <v>0.25</v>
      </c>
      <c r="E1405" s="27">
        <v>0</v>
      </c>
    </row>
    <row r="1406" spans="1:5" x14ac:dyDescent="0.35">
      <c r="A1406" s="125"/>
      <c r="B1406" s="126"/>
      <c r="C1406" s="50" t="s">
        <v>194</v>
      </c>
      <c r="D1406" s="28">
        <v>0.3</v>
      </c>
      <c r="E1406" s="27">
        <v>0</v>
      </c>
    </row>
    <row r="1407" spans="1:5" x14ac:dyDescent="0.35">
      <c r="A1407" s="125"/>
      <c r="B1407" s="126"/>
      <c r="C1407" s="50" t="s">
        <v>195</v>
      </c>
      <c r="D1407" s="28">
        <v>0.35</v>
      </c>
      <c r="E1407" s="27">
        <v>0</v>
      </c>
    </row>
    <row r="1408" spans="1:5" x14ac:dyDescent="0.35">
      <c r="A1408" s="125"/>
      <c r="B1408" s="126"/>
      <c r="C1408" s="50" t="s">
        <v>196</v>
      </c>
      <c r="D1408" s="28">
        <v>0.4</v>
      </c>
      <c r="E1408" s="27">
        <v>0</v>
      </c>
    </row>
    <row r="1409" spans="1:5" x14ac:dyDescent="0.35">
      <c r="A1409" s="125"/>
      <c r="B1409" s="126"/>
      <c r="C1409" s="50" t="s">
        <v>197</v>
      </c>
      <c r="D1409" s="28">
        <v>0.45</v>
      </c>
      <c r="E1409" s="27">
        <v>0</v>
      </c>
    </row>
    <row r="1410" spans="1:5" x14ac:dyDescent="0.35">
      <c r="A1410" s="125"/>
      <c r="B1410" s="126"/>
      <c r="C1410" s="50" t="s">
        <v>198</v>
      </c>
      <c r="D1410" s="28">
        <v>0.5</v>
      </c>
      <c r="E1410" s="27">
        <v>0</v>
      </c>
    </row>
    <row r="1411" spans="1:5" x14ac:dyDescent="0.35">
      <c r="A1411" s="125"/>
      <c r="B1411" s="126"/>
      <c r="C1411" s="50" t="s">
        <v>199</v>
      </c>
      <c r="D1411" s="28">
        <v>0.55000000000000004</v>
      </c>
      <c r="E1411" s="27">
        <v>0</v>
      </c>
    </row>
    <row r="1412" spans="1:5" x14ac:dyDescent="0.35">
      <c r="A1412" s="125"/>
      <c r="B1412" s="126"/>
      <c r="C1412" s="50" t="s">
        <v>200</v>
      </c>
      <c r="D1412" s="28">
        <v>0.6</v>
      </c>
      <c r="E1412" s="27">
        <v>0</v>
      </c>
    </row>
    <row r="1413" spans="1:5" x14ac:dyDescent="0.35">
      <c r="A1413" s="125"/>
      <c r="B1413" s="126"/>
      <c r="C1413" s="50" t="s">
        <v>201</v>
      </c>
      <c r="D1413" s="28">
        <v>0.65</v>
      </c>
      <c r="E1413" s="27">
        <v>0</v>
      </c>
    </row>
    <row r="1414" spans="1:5" x14ac:dyDescent="0.35">
      <c r="A1414" s="125"/>
      <c r="B1414" s="126"/>
      <c r="C1414" s="50" t="s">
        <v>202</v>
      </c>
      <c r="D1414" s="28">
        <v>0.7</v>
      </c>
      <c r="E1414" s="27">
        <v>0</v>
      </c>
    </row>
    <row r="1415" spans="1:5" x14ac:dyDescent="0.35">
      <c r="A1415" s="125"/>
      <c r="B1415" s="126"/>
      <c r="C1415" s="50" t="s">
        <v>203</v>
      </c>
      <c r="D1415" s="28">
        <v>0.75</v>
      </c>
      <c r="E1415" s="27">
        <v>0</v>
      </c>
    </row>
    <row r="1416" spans="1:5" x14ac:dyDescent="0.35">
      <c r="A1416" s="125"/>
      <c r="B1416" s="126"/>
      <c r="C1416" s="50" t="s">
        <v>204</v>
      </c>
      <c r="D1416" s="28">
        <v>0.8</v>
      </c>
      <c r="E1416" s="27">
        <v>0</v>
      </c>
    </row>
    <row r="1417" spans="1:5" x14ac:dyDescent="0.35">
      <c r="A1417" s="125"/>
      <c r="B1417" s="126"/>
      <c r="C1417" s="50" t="s">
        <v>205</v>
      </c>
      <c r="D1417" s="28">
        <v>0.85</v>
      </c>
      <c r="E1417" s="27">
        <v>0</v>
      </c>
    </row>
    <row r="1418" spans="1:5" x14ac:dyDescent="0.35">
      <c r="A1418" s="125"/>
      <c r="B1418" s="126"/>
      <c r="C1418" s="50" t="s">
        <v>206</v>
      </c>
      <c r="D1418" s="28">
        <v>0.9</v>
      </c>
      <c r="E1418" s="27">
        <v>0</v>
      </c>
    </row>
    <row r="1419" spans="1:5" x14ac:dyDescent="0.35">
      <c r="A1419" s="125"/>
      <c r="B1419" s="126"/>
      <c r="C1419" s="50" t="s">
        <v>207</v>
      </c>
      <c r="D1419" s="28">
        <v>0.95</v>
      </c>
      <c r="E1419" s="27">
        <v>0</v>
      </c>
    </row>
    <row r="1420" spans="1:5" x14ac:dyDescent="0.35">
      <c r="A1420" s="125"/>
      <c r="B1420" s="126"/>
      <c r="C1420" s="50" t="s">
        <v>208</v>
      </c>
      <c r="D1420" s="28">
        <v>1</v>
      </c>
      <c r="E1420" s="27">
        <v>0</v>
      </c>
    </row>
    <row r="1421" spans="1:5" x14ac:dyDescent="0.35">
      <c r="A1421" s="125"/>
      <c r="B1421" s="126"/>
      <c r="C1421" s="49" t="s">
        <v>134</v>
      </c>
      <c r="D1421" s="26" t="s">
        <v>136</v>
      </c>
      <c r="E1421" s="26" t="s">
        <v>136</v>
      </c>
    </row>
    <row r="1422" spans="1:5" x14ac:dyDescent="0.35">
      <c r="A1422" s="125"/>
      <c r="B1422" s="126"/>
    </row>
    <row r="1423" spans="1:5" x14ac:dyDescent="0.35">
      <c r="A1423" s="125"/>
      <c r="B1423" s="126"/>
    </row>
    <row r="1424" spans="1:5" x14ac:dyDescent="0.35">
      <c r="A1424" s="125"/>
      <c r="B1424" s="126"/>
    </row>
    <row r="1425" spans="1:5" ht="15" customHeight="1" x14ac:dyDescent="0.35">
      <c r="A1425" s="125">
        <f>A1400+1</f>
        <v>58</v>
      </c>
      <c r="B1425" s="126" t="str">
        <f>"Lista  "  &amp;A1425&amp; "  "&amp; LOOKUP(A1425,'entrada datos Edificación'!$E$3:$E$239,'entrada datos Edificación'!$I$3:$I$239)</f>
        <v>Lista  58  tableros fenólicos</v>
      </c>
      <c r="C1425" s="49" t="s">
        <v>252</v>
      </c>
      <c r="D1425" s="27">
        <v>0</v>
      </c>
      <c r="E1425" s="27">
        <v>0</v>
      </c>
    </row>
    <row r="1426" spans="1:5" ht="15" customHeight="1" x14ac:dyDescent="0.35">
      <c r="A1426" s="125"/>
      <c r="B1426" s="126"/>
      <c r="C1426" s="50" t="s">
        <v>189</v>
      </c>
      <c r="D1426" s="28">
        <v>0.05</v>
      </c>
      <c r="E1426" s="27">
        <v>0</v>
      </c>
    </row>
    <row r="1427" spans="1:5" x14ac:dyDescent="0.35">
      <c r="A1427" s="125"/>
      <c r="B1427" s="126"/>
      <c r="C1427" s="50" t="s">
        <v>190</v>
      </c>
      <c r="D1427" s="28">
        <v>0.1</v>
      </c>
      <c r="E1427" s="27">
        <v>0</v>
      </c>
    </row>
    <row r="1428" spans="1:5" x14ac:dyDescent="0.35">
      <c r="A1428" s="125"/>
      <c r="B1428" s="126"/>
      <c r="C1428" s="50" t="s">
        <v>191</v>
      </c>
      <c r="D1428" s="28">
        <v>0.15</v>
      </c>
      <c r="E1428" s="27">
        <v>0</v>
      </c>
    </row>
    <row r="1429" spans="1:5" x14ac:dyDescent="0.35">
      <c r="A1429" s="125"/>
      <c r="B1429" s="126"/>
      <c r="C1429" s="50" t="s">
        <v>192</v>
      </c>
      <c r="D1429" s="28">
        <v>0.2</v>
      </c>
      <c r="E1429" s="27">
        <v>0</v>
      </c>
    </row>
    <row r="1430" spans="1:5" x14ac:dyDescent="0.35">
      <c r="A1430" s="125"/>
      <c r="B1430" s="126"/>
      <c r="C1430" s="50" t="s">
        <v>193</v>
      </c>
      <c r="D1430" s="28">
        <v>0.25</v>
      </c>
      <c r="E1430" s="27">
        <v>0</v>
      </c>
    </row>
    <row r="1431" spans="1:5" x14ac:dyDescent="0.35">
      <c r="A1431" s="125"/>
      <c r="B1431" s="126"/>
      <c r="C1431" s="50" t="s">
        <v>194</v>
      </c>
      <c r="D1431" s="28">
        <v>0.3</v>
      </c>
      <c r="E1431" s="27">
        <v>0</v>
      </c>
    </row>
    <row r="1432" spans="1:5" x14ac:dyDescent="0.35">
      <c r="A1432" s="125"/>
      <c r="B1432" s="126"/>
      <c r="C1432" s="50" t="s">
        <v>195</v>
      </c>
      <c r="D1432" s="28">
        <v>0.35</v>
      </c>
      <c r="E1432" s="27">
        <v>0</v>
      </c>
    </row>
    <row r="1433" spans="1:5" x14ac:dyDescent="0.35">
      <c r="A1433" s="125"/>
      <c r="B1433" s="126"/>
      <c r="C1433" s="50" t="s">
        <v>196</v>
      </c>
      <c r="D1433" s="28">
        <v>0.4</v>
      </c>
      <c r="E1433" s="27">
        <v>0</v>
      </c>
    </row>
    <row r="1434" spans="1:5" x14ac:dyDescent="0.35">
      <c r="A1434" s="125"/>
      <c r="B1434" s="126"/>
      <c r="C1434" s="50" t="s">
        <v>197</v>
      </c>
      <c r="D1434" s="28">
        <v>0.45</v>
      </c>
      <c r="E1434" s="27">
        <v>0</v>
      </c>
    </row>
    <row r="1435" spans="1:5" x14ac:dyDescent="0.35">
      <c r="A1435" s="125"/>
      <c r="B1435" s="126"/>
      <c r="C1435" s="50" t="s">
        <v>198</v>
      </c>
      <c r="D1435" s="28">
        <v>0.5</v>
      </c>
      <c r="E1435" s="27">
        <v>0</v>
      </c>
    </row>
    <row r="1436" spans="1:5" x14ac:dyDescent="0.35">
      <c r="A1436" s="125"/>
      <c r="B1436" s="126"/>
      <c r="C1436" s="50" t="s">
        <v>199</v>
      </c>
      <c r="D1436" s="28">
        <v>0.55000000000000004</v>
      </c>
      <c r="E1436" s="27">
        <v>0</v>
      </c>
    </row>
    <row r="1437" spans="1:5" x14ac:dyDescent="0.35">
      <c r="A1437" s="125"/>
      <c r="B1437" s="126"/>
      <c r="C1437" s="50" t="s">
        <v>200</v>
      </c>
      <c r="D1437" s="28">
        <v>0.6</v>
      </c>
      <c r="E1437" s="27">
        <v>0</v>
      </c>
    </row>
    <row r="1438" spans="1:5" x14ac:dyDescent="0.35">
      <c r="A1438" s="125"/>
      <c r="B1438" s="126"/>
      <c r="C1438" s="50" t="s">
        <v>201</v>
      </c>
      <c r="D1438" s="28">
        <v>0.65</v>
      </c>
      <c r="E1438" s="27">
        <v>0</v>
      </c>
    </row>
    <row r="1439" spans="1:5" x14ac:dyDescent="0.35">
      <c r="A1439" s="125"/>
      <c r="B1439" s="126"/>
      <c r="C1439" s="50" t="s">
        <v>202</v>
      </c>
      <c r="D1439" s="28">
        <v>0.7</v>
      </c>
      <c r="E1439" s="27">
        <v>0</v>
      </c>
    </row>
    <row r="1440" spans="1:5" x14ac:dyDescent="0.35">
      <c r="A1440" s="125"/>
      <c r="B1440" s="126"/>
      <c r="C1440" s="50" t="s">
        <v>203</v>
      </c>
      <c r="D1440" s="28">
        <v>0.75</v>
      </c>
      <c r="E1440" s="27">
        <v>0</v>
      </c>
    </row>
    <row r="1441" spans="1:5" x14ac:dyDescent="0.35">
      <c r="A1441" s="125"/>
      <c r="B1441" s="126"/>
      <c r="C1441" s="50" t="s">
        <v>204</v>
      </c>
      <c r="D1441" s="28">
        <v>0.8</v>
      </c>
      <c r="E1441" s="27">
        <v>0</v>
      </c>
    </row>
    <row r="1442" spans="1:5" x14ac:dyDescent="0.35">
      <c r="A1442" s="125"/>
      <c r="B1442" s="126"/>
      <c r="C1442" s="50" t="s">
        <v>205</v>
      </c>
      <c r="D1442" s="28">
        <v>0.85</v>
      </c>
      <c r="E1442" s="27">
        <v>0</v>
      </c>
    </row>
    <row r="1443" spans="1:5" x14ac:dyDescent="0.35">
      <c r="A1443" s="125"/>
      <c r="B1443" s="126"/>
      <c r="C1443" s="50" t="s">
        <v>206</v>
      </c>
      <c r="D1443" s="28">
        <v>0.9</v>
      </c>
      <c r="E1443" s="27">
        <v>0</v>
      </c>
    </row>
    <row r="1444" spans="1:5" x14ac:dyDescent="0.35">
      <c r="A1444" s="125"/>
      <c r="B1444" s="126"/>
      <c r="C1444" s="50" t="s">
        <v>207</v>
      </c>
      <c r="D1444" s="28">
        <v>0.95</v>
      </c>
      <c r="E1444" s="27">
        <v>0</v>
      </c>
    </row>
    <row r="1445" spans="1:5" x14ac:dyDescent="0.35">
      <c r="A1445" s="125"/>
      <c r="B1445" s="126"/>
      <c r="C1445" s="50" t="s">
        <v>208</v>
      </c>
      <c r="D1445" s="28">
        <v>1</v>
      </c>
      <c r="E1445" s="27">
        <v>0</v>
      </c>
    </row>
    <row r="1446" spans="1:5" x14ac:dyDescent="0.35">
      <c r="A1446" s="125"/>
      <c r="B1446" s="126"/>
      <c r="C1446" s="49" t="s">
        <v>134</v>
      </c>
      <c r="D1446" s="26" t="s">
        <v>136</v>
      </c>
      <c r="E1446" s="26" t="s">
        <v>136</v>
      </c>
    </row>
    <row r="1447" spans="1:5" x14ac:dyDescent="0.35">
      <c r="A1447" s="125"/>
      <c r="B1447" s="126"/>
    </row>
    <row r="1448" spans="1:5" x14ac:dyDescent="0.35">
      <c r="A1448" s="125"/>
      <c r="B1448" s="126"/>
    </row>
    <row r="1449" spans="1:5" x14ac:dyDescent="0.35">
      <c r="A1449" s="125"/>
      <c r="B1449" s="126"/>
    </row>
    <row r="1450" spans="1:5" ht="15" customHeight="1" x14ac:dyDescent="0.35">
      <c r="A1450" s="125">
        <f>A1425+1</f>
        <v>59</v>
      </c>
      <c r="B1450" s="126" t="str">
        <f>"Lista  "  &amp;A1450&amp; "  "&amp; LOOKUP(A1450,'entrada datos Edificación'!$E$3:$E$239,'entrada datos Edificación'!$I$3:$I$239)</f>
        <v>Lista  59  revestimientos metálicos</v>
      </c>
      <c r="C1450" s="49" t="s">
        <v>252</v>
      </c>
      <c r="D1450" s="27">
        <v>0</v>
      </c>
      <c r="E1450" s="27">
        <v>0</v>
      </c>
    </row>
    <row r="1451" spans="1:5" ht="15" customHeight="1" x14ac:dyDescent="0.35">
      <c r="A1451" s="125"/>
      <c r="B1451" s="126"/>
      <c r="C1451" s="50" t="s">
        <v>189</v>
      </c>
      <c r="D1451" s="28">
        <v>0.05</v>
      </c>
      <c r="E1451" s="27">
        <v>0</v>
      </c>
    </row>
    <row r="1452" spans="1:5" x14ac:dyDescent="0.35">
      <c r="A1452" s="125"/>
      <c r="B1452" s="126"/>
      <c r="C1452" s="50" t="s">
        <v>190</v>
      </c>
      <c r="D1452" s="28">
        <v>0.1</v>
      </c>
      <c r="E1452" s="27">
        <v>0</v>
      </c>
    </row>
    <row r="1453" spans="1:5" x14ac:dyDescent="0.35">
      <c r="A1453" s="125"/>
      <c r="B1453" s="126"/>
      <c r="C1453" s="50" t="s">
        <v>191</v>
      </c>
      <c r="D1453" s="28">
        <v>0.15</v>
      </c>
      <c r="E1453" s="27">
        <v>0</v>
      </c>
    </row>
    <row r="1454" spans="1:5" x14ac:dyDescent="0.35">
      <c r="A1454" s="125"/>
      <c r="B1454" s="126"/>
      <c r="C1454" s="50" t="s">
        <v>192</v>
      </c>
      <c r="D1454" s="28">
        <v>0.2</v>
      </c>
      <c r="E1454" s="27">
        <v>0</v>
      </c>
    </row>
    <row r="1455" spans="1:5" x14ac:dyDescent="0.35">
      <c r="A1455" s="125"/>
      <c r="B1455" s="126"/>
      <c r="C1455" s="50" t="s">
        <v>193</v>
      </c>
      <c r="D1455" s="28">
        <v>0.25</v>
      </c>
      <c r="E1455" s="27">
        <v>0</v>
      </c>
    </row>
    <row r="1456" spans="1:5" x14ac:dyDescent="0.35">
      <c r="A1456" s="125"/>
      <c r="B1456" s="126"/>
      <c r="C1456" s="50" t="s">
        <v>194</v>
      </c>
      <c r="D1456" s="28">
        <v>0.3</v>
      </c>
      <c r="E1456" s="27">
        <v>0</v>
      </c>
    </row>
    <row r="1457" spans="1:5" x14ac:dyDescent="0.35">
      <c r="A1457" s="125"/>
      <c r="B1457" s="126"/>
      <c r="C1457" s="50" t="s">
        <v>195</v>
      </c>
      <c r="D1457" s="28">
        <v>0.35</v>
      </c>
      <c r="E1457" s="27">
        <v>0</v>
      </c>
    </row>
    <row r="1458" spans="1:5" x14ac:dyDescent="0.35">
      <c r="A1458" s="125"/>
      <c r="B1458" s="126"/>
      <c r="C1458" s="50" t="s">
        <v>196</v>
      </c>
      <c r="D1458" s="28">
        <v>0.4</v>
      </c>
      <c r="E1458" s="27">
        <v>0</v>
      </c>
    </row>
    <row r="1459" spans="1:5" x14ac:dyDescent="0.35">
      <c r="A1459" s="125"/>
      <c r="B1459" s="126"/>
      <c r="C1459" s="50" t="s">
        <v>197</v>
      </c>
      <c r="D1459" s="28">
        <v>0.45</v>
      </c>
      <c r="E1459" s="27">
        <v>0</v>
      </c>
    </row>
    <row r="1460" spans="1:5" x14ac:dyDescent="0.35">
      <c r="A1460" s="125"/>
      <c r="B1460" s="126"/>
      <c r="C1460" s="50" t="s">
        <v>198</v>
      </c>
      <c r="D1460" s="28">
        <v>0.5</v>
      </c>
      <c r="E1460" s="27">
        <v>0</v>
      </c>
    </row>
    <row r="1461" spans="1:5" x14ac:dyDescent="0.35">
      <c r="A1461" s="125"/>
      <c r="B1461" s="126"/>
      <c r="C1461" s="50" t="s">
        <v>199</v>
      </c>
      <c r="D1461" s="28">
        <v>0.55000000000000004</v>
      </c>
      <c r="E1461" s="27">
        <v>0</v>
      </c>
    </row>
    <row r="1462" spans="1:5" x14ac:dyDescent="0.35">
      <c r="A1462" s="125"/>
      <c r="B1462" s="126"/>
      <c r="C1462" s="50" t="s">
        <v>200</v>
      </c>
      <c r="D1462" s="28">
        <v>0.6</v>
      </c>
      <c r="E1462" s="27">
        <v>0</v>
      </c>
    </row>
    <row r="1463" spans="1:5" x14ac:dyDescent="0.35">
      <c r="A1463" s="125"/>
      <c r="B1463" s="126"/>
      <c r="C1463" s="50" t="s">
        <v>201</v>
      </c>
      <c r="D1463" s="28">
        <v>0.65</v>
      </c>
      <c r="E1463" s="27">
        <v>0</v>
      </c>
    </row>
    <row r="1464" spans="1:5" x14ac:dyDescent="0.35">
      <c r="A1464" s="125"/>
      <c r="B1464" s="126"/>
      <c r="C1464" s="50" t="s">
        <v>202</v>
      </c>
      <c r="D1464" s="28">
        <v>0.7</v>
      </c>
      <c r="E1464" s="27">
        <v>0</v>
      </c>
    </row>
    <row r="1465" spans="1:5" x14ac:dyDescent="0.35">
      <c r="A1465" s="125"/>
      <c r="B1465" s="126"/>
      <c r="C1465" s="50" t="s">
        <v>203</v>
      </c>
      <c r="D1465" s="28">
        <v>0.75</v>
      </c>
      <c r="E1465" s="27">
        <v>0</v>
      </c>
    </row>
    <row r="1466" spans="1:5" x14ac:dyDescent="0.35">
      <c r="A1466" s="125"/>
      <c r="B1466" s="126"/>
      <c r="C1466" s="50" t="s">
        <v>204</v>
      </c>
      <c r="D1466" s="28">
        <v>0.8</v>
      </c>
      <c r="E1466" s="27">
        <v>0</v>
      </c>
    </row>
    <row r="1467" spans="1:5" x14ac:dyDescent="0.35">
      <c r="A1467" s="125"/>
      <c r="B1467" s="126"/>
      <c r="C1467" s="50" t="s">
        <v>205</v>
      </c>
      <c r="D1467" s="28">
        <v>0.85</v>
      </c>
      <c r="E1467" s="27">
        <v>0</v>
      </c>
    </row>
    <row r="1468" spans="1:5" x14ac:dyDescent="0.35">
      <c r="A1468" s="125"/>
      <c r="B1468" s="126"/>
      <c r="C1468" s="50" t="s">
        <v>206</v>
      </c>
      <c r="D1468" s="28">
        <v>0.9</v>
      </c>
      <c r="E1468" s="27">
        <v>0</v>
      </c>
    </row>
    <row r="1469" spans="1:5" x14ac:dyDescent="0.35">
      <c r="A1469" s="125"/>
      <c r="B1469" s="126"/>
      <c r="C1469" s="50" t="s">
        <v>207</v>
      </c>
      <c r="D1469" s="28">
        <v>0.95</v>
      </c>
      <c r="E1469" s="27">
        <v>0</v>
      </c>
    </row>
    <row r="1470" spans="1:5" x14ac:dyDescent="0.35">
      <c r="A1470" s="125"/>
      <c r="B1470" s="126"/>
      <c r="C1470" s="50" t="s">
        <v>208</v>
      </c>
      <c r="D1470" s="28">
        <v>1</v>
      </c>
      <c r="E1470" s="27">
        <v>0</v>
      </c>
    </row>
    <row r="1471" spans="1:5" x14ac:dyDescent="0.35">
      <c r="A1471" s="125"/>
      <c r="B1471" s="126"/>
      <c r="C1471" s="49" t="s">
        <v>134</v>
      </c>
      <c r="D1471" s="26" t="s">
        <v>136</v>
      </c>
      <c r="E1471" s="26" t="s">
        <v>136</v>
      </c>
    </row>
    <row r="1472" spans="1:5" x14ac:dyDescent="0.35">
      <c r="A1472" s="125"/>
      <c r="B1472" s="126"/>
    </row>
    <row r="1473" spans="1:5" x14ac:dyDescent="0.35">
      <c r="A1473" s="125"/>
      <c r="B1473" s="126"/>
    </row>
    <row r="1474" spans="1:5" x14ac:dyDescent="0.35">
      <c r="A1474" s="125"/>
      <c r="B1474" s="126"/>
    </row>
    <row r="1475" spans="1:5" ht="15" customHeight="1" x14ac:dyDescent="0.35">
      <c r="A1475" s="125">
        <f>A1450+1</f>
        <v>60</v>
      </c>
      <c r="B1475" s="126" t="str">
        <f>"Lista  "  &amp;A1475&amp; "  "&amp; LOOKUP(A1475,'entrada datos Edificación'!$E$3:$E$239,'entrada datos Edificación'!$I$3:$I$239)</f>
        <v>Lista  60  mortero monocapa</v>
      </c>
      <c r="C1475" s="49" t="s">
        <v>252</v>
      </c>
      <c r="D1475" s="27">
        <v>0</v>
      </c>
      <c r="E1475" s="27">
        <v>0</v>
      </c>
    </row>
    <row r="1476" spans="1:5" ht="15" customHeight="1" x14ac:dyDescent="0.35">
      <c r="A1476" s="125"/>
      <c r="B1476" s="126"/>
      <c r="C1476" s="50" t="s">
        <v>189</v>
      </c>
      <c r="D1476" s="28">
        <v>0.05</v>
      </c>
      <c r="E1476" s="27">
        <v>0</v>
      </c>
    </row>
    <row r="1477" spans="1:5" x14ac:dyDescent="0.35">
      <c r="A1477" s="125"/>
      <c r="B1477" s="126"/>
      <c r="C1477" s="50" t="s">
        <v>190</v>
      </c>
      <c r="D1477" s="28">
        <v>0.1</v>
      </c>
      <c r="E1477" s="27">
        <v>0</v>
      </c>
    </row>
    <row r="1478" spans="1:5" x14ac:dyDescent="0.35">
      <c r="A1478" s="125"/>
      <c r="B1478" s="126"/>
      <c r="C1478" s="50" t="s">
        <v>191</v>
      </c>
      <c r="D1478" s="28">
        <v>0.15</v>
      </c>
      <c r="E1478" s="27">
        <v>0</v>
      </c>
    </row>
    <row r="1479" spans="1:5" x14ac:dyDescent="0.35">
      <c r="A1479" s="125"/>
      <c r="B1479" s="126"/>
      <c r="C1479" s="50" t="s">
        <v>192</v>
      </c>
      <c r="D1479" s="28">
        <v>0.2</v>
      </c>
      <c r="E1479" s="27">
        <v>0</v>
      </c>
    </row>
    <row r="1480" spans="1:5" x14ac:dyDescent="0.35">
      <c r="A1480" s="125"/>
      <c r="B1480" s="126"/>
      <c r="C1480" s="50" t="s">
        <v>193</v>
      </c>
      <c r="D1480" s="28">
        <v>0.25</v>
      </c>
      <c r="E1480" s="27">
        <v>0</v>
      </c>
    </row>
    <row r="1481" spans="1:5" x14ac:dyDescent="0.35">
      <c r="A1481" s="125"/>
      <c r="B1481" s="126"/>
      <c r="C1481" s="50" t="s">
        <v>194</v>
      </c>
      <c r="D1481" s="28">
        <v>0.3</v>
      </c>
      <c r="E1481" s="27">
        <v>0</v>
      </c>
    </row>
    <row r="1482" spans="1:5" x14ac:dyDescent="0.35">
      <c r="A1482" s="125"/>
      <c r="B1482" s="126"/>
      <c r="C1482" s="50" t="s">
        <v>195</v>
      </c>
      <c r="D1482" s="28">
        <v>0.35</v>
      </c>
      <c r="E1482" s="27">
        <v>0</v>
      </c>
    </row>
    <row r="1483" spans="1:5" x14ac:dyDescent="0.35">
      <c r="A1483" s="125"/>
      <c r="B1483" s="126"/>
      <c r="C1483" s="50" t="s">
        <v>196</v>
      </c>
      <c r="D1483" s="28">
        <v>0.4</v>
      </c>
      <c r="E1483" s="27">
        <v>0</v>
      </c>
    </row>
    <row r="1484" spans="1:5" x14ac:dyDescent="0.35">
      <c r="A1484" s="125"/>
      <c r="B1484" s="126"/>
      <c r="C1484" s="50" t="s">
        <v>197</v>
      </c>
      <c r="D1484" s="28">
        <v>0.45</v>
      </c>
      <c r="E1484" s="27">
        <v>0</v>
      </c>
    </row>
    <row r="1485" spans="1:5" x14ac:dyDescent="0.35">
      <c r="A1485" s="125"/>
      <c r="B1485" s="126"/>
      <c r="C1485" s="50" t="s">
        <v>198</v>
      </c>
      <c r="D1485" s="28">
        <v>0.5</v>
      </c>
      <c r="E1485" s="27">
        <v>0</v>
      </c>
    </row>
    <row r="1486" spans="1:5" x14ac:dyDescent="0.35">
      <c r="A1486" s="125"/>
      <c r="B1486" s="126"/>
      <c r="C1486" s="50" t="s">
        <v>199</v>
      </c>
      <c r="D1486" s="28">
        <v>0.55000000000000004</v>
      </c>
      <c r="E1486" s="27">
        <v>0</v>
      </c>
    </row>
    <row r="1487" spans="1:5" x14ac:dyDescent="0.35">
      <c r="A1487" s="125"/>
      <c r="B1487" s="126"/>
      <c r="C1487" s="50" t="s">
        <v>200</v>
      </c>
      <c r="D1487" s="28">
        <v>0.6</v>
      </c>
      <c r="E1487" s="27">
        <v>0</v>
      </c>
    </row>
    <row r="1488" spans="1:5" x14ac:dyDescent="0.35">
      <c r="A1488" s="125"/>
      <c r="B1488" s="126"/>
      <c r="C1488" s="50" t="s">
        <v>201</v>
      </c>
      <c r="D1488" s="28">
        <v>0.65</v>
      </c>
      <c r="E1488" s="27">
        <v>0</v>
      </c>
    </row>
    <row r="1489" spans="1:5" x14ac:dyDescent="0.35">
      <c r="A1489" s="125"/>
      <c r="B1489" s="126"/>
      <c r="C1489" s="50" t="s">
        <v>202</v>
      </c>
      <c r="D1489" s="28">
        <v>0.7</v>
      </c>
      <c r="E1489" s="27">
        <v>0</v>
      </c>
    </row>
    <row r="1490" spans="1:5" x14ac:dyDescent="0.35">
      <c r="A1490" s="125"/>
      <c r="B1490" s="126"/>
      <c r="C1490" s="50" t="s">
        <v>203</v>
      </c>
      <c r="D1490" s="28">
        <v>0.75</v>
      </c>
      <c r="E1490" s="27">
        <v>0</v>
      </c>
    </row>
    <row r="1491" spans="1:5" x14ac:dyDescent="0.35">
      <c r="A1491" s="125"/>
      <c r="B1491" s="126"/>
      <c r="C1491" s="50" t="s">
        <v>204</v>
      </c>
      <c r="D1491" s="28">
        <v>0.8</v>
      </c>
      <c r="E1491" s="27">
        <v>0</v>
      </c>
    </row>
    <row r="1492" spans="1:5" x14ac:dyDescent="0.35">
      <c r="A1492" s="125"/>
      <c r="B1492" s="126"/>
      <c r="C1492" s="50" t="s">
        <v>205</v>
      </c>
      <c r="D1492" s="28">
        <v>0.85</v>
      </c>
      <c r="E1492" s="27">
        <v>0</v>
      </c>
    </row>
    <row r="1493" spans="1:5" x14ac:dyDescent="0.35">
      <c r="A1493" s="125"/>
      <c r="B1493" s="126"/>
      <c r="C1493" s="50" t="s">
        <v>206</v>
      </c>
      <c r="D1493" s="28">
        <v>0.9</v>
      </c>
      <c r="E1493" s="27">
        <v>0</v>
      </c>
    </row>
    <row r="1494" spans="1:5" x14ac:dyDescent="0.35">
      <c r="A1494" s="125"/>
      <c r="B1494" s="126"/>
      <c r="C1494" s="50" t="s">
        <v>207</v>
      </c>
      <c r="D1494" s="28">
        <v>0.95</v>
      </c>
      <c r="E1494" s="27">
        <v>0</v>
      </c>
    </row>
    <row r="1495" spans="1:5" x14ac:dyDescent="0.35">
      <c r="A1495" s="125"/>
      <c r="B1495" s="126"/>
      <c r="C1495" s="50" t="s">
        <v>208</v>
      </c>
      <c r="D1495" s="28">
        <v>1</v>
      </c>
      <c r="E1495" s="27">
        <v>0</v>
      </c>
    </row>
    <row r="1496" spans="1:5" x14ac:dyDescent="0.35">
      <c r="A1496" s="125"/>
      <c r="B1496" s="126"/>
      <c r="C1496" s="49" t="s">
        <v>134</v>
      </c>
      <c r="D1496" s="26" t="s">
        <v>136</v>
      </c>
      <c r="E1496" s="26" t="s">
        <v>136</v>
      </c>
    </row>
    <row r="1497" spans="1:5" x14ac:dyDescent="0.35">
      <c r="A1497" s="125"/>
      <c r="B1497" s="126"/>
    </row>
    <row r="1498" spans="1:5" x14ac:dyDescent="0.35">
      <c r="A1498" s="125"/>
      <c r="B1498" s="126"/>
    </row>
    <row r="1499" spans="1:5" x14ac:dyDescent="0.35">
      <c r="A1499" s="125"/>
      <c r="B1499" s="126"/>
    </row>
    <row r="1500" spans="1:5" ht="15" customHeight="1" x14ac:dyDescent="0.35">
      <c r="A1500" s="125">
        <f>A1475+1</f>
        <v>61</v>
      </c>
      <c r="B1500" s="126" t="str">
        <f>"Lista  "  &amp;A1500&amp; "  "&amp; LOOKUP(A1500,'entrada datos Edificación'!$E$3:$E$239,'entrada datos Edificación'!$I$3:$I$239)</f>
        <v>Lista  61  paneles de madera</v>
      </c>
      <c r="C1500" s="49" t="s">
        <v>252</v>
      </c>
      <c r="D1500" s="27">
        <v>0</v>
      </c>
      <c r="E1500" s="27">
        <v>0</v>
      </c>
    </row>
    <row r="1501" spans="1:5" ht="15" customHeight="1" x14ac:dyDescent="0.35">
      <c r="A1501" s="125"/>
      <c r="B1501" s="126"/>
      <c r="C1501" s="50" t="s">
        <v>189</v>
      </c>
      <c r="D1501" s="28">
        <v>0.05</v>
      </c>
      <c r="E1501" s="27">
        <v>0</v>
      </c>
    </row>
    <row r="1502" spans="1:5" x14ac:dyDescent="0.35">
      <c r="A1502" s="125"/>
      <c r="B1502" s="126"/>
      <c r="C1502" s="50" t="s">
        <v>190</v>
      </c>
      <c r="D1502" s="28">
        <v>0.1</v>
      </c>
      <c r="E1502" s="27">
        <v>0</v>
      </c>
    </row>
    <row r="1503" spans="1:5" x14ac:dyDescent="0.35">
      <c r="A1503" s="125"/>
      <c r="B1503" s="126"/>
      <c r="C1503" s="50" t="s">
        <v>191</v>
      </c>
      <c r="D1503" s="28">
        <v>0.15</v>
      </c>
      <c r="E1503" s="27">
        <v>0</v>
      </c>
    </row>
    <row r="1504" spans="1:5" x14ac:dyDescent="0.35">
      <c r="A1504" s="125"/>
      <c r="B1504" s="126"/>
      <c r="C1504" s="50" t="s">
        <v>192</v>
      </c>
      <c r="D1504" s="28">
        <v>0.2</v>
      </c>
      <c r="E1504" s="27">
        <v>0</v>
      </c>
    </row>
    <row r="1505" spans="1:5" x14ac:dyDescent="0.35">
      <c r="A1505" s="125"/>
      <c r="B1505" s="126"/>
      <c r="C1505" s="50" t="s">
        <v>193</v>
      </c>
      <c r="D1505" s="28">
        <v>0.25</v>
      </c>
      <c r="E1505" s="27">
        <v>0</v>
      </c>
    </row>
    <row r="1506" spans="1:5" x14ac:dyDescent="0.35">
      <c r="A1506" s="125"/>
      <c r="B1506" s="126"/>
      <c r="C1506" s="50" t="s">
        <v>194</v>
      </c>
      <c r="D1506" s="28">
        <v>0.3</v>
      </c>
      <c r="E1506" s="27">
        <v>0</v>
      </c>
    </row>
    <row r="1507" spans="1:5" x14ac:dyDescent="0.35">
      <c r="A1507" s="125"/>
      <c r="B1507" s="126"/>
      <c r="C1507" s="50" t="s">
        <v>195</v>
      </c>
      <c r="D1507" s="28">
        <v>0.35</v>
      </c>
      <c r="E1507" s="27">
        <v>0</v>
      </c>
    </row>
    <row r="1508" spans="1:5" x14ac:dyDescent="0.35">
      <c r="A1508" s="125"/>
      <c r="B1508" s="126"/>
      <c r="C1508" s="50" t="s">
        <v>196</v>
      </c>
      <c r="D1508" s="28">
        <v>0.4</v>
      </c>
      <c r="E1508" s="27">
        <v>0</v>
      </c>
    </row>
    <row r="1509" spans="1:5" x14ac:dyDescent="0.35">
      <c r="A1509" s="125"/>
      <c r="B1509" s="126"/>
      <c r="C1509" s="50" t="s">
        <v>197</v>
      </c>
      <c r="D1509" s="28">
        <v>0.45</v>
      </c>
      <c r="E1509" s="27">
        <v>0</v>
      </c>
    </row>
    <row r="1510" spans="1:5" x14ac:dyDescent="0.35">
      <c r="A1510" s="125"/>
      <c r="B1510" s="126"/>
      <c r="C1510" s="50" t="s">
        <v>198</v>
      </c>
      <c r="D1510" s="28">
        <v>0.5</v>
      </c>
      <c r="E1510" s="27">
        <v>0</v>
      </c>
    </row>
    <row r="1511" spans="1:5" x14ac:dyDescent="0.35">
      <c r="A1511" s="125"/>
      <c r="B1511" s="126"/>
      <c r="C1511" s="50" t="s">
        <v>199</v>
      </c>
      <c r="D1511" s="28">
        <v>0.55000000000000004</v>
      </c>
      <c r="E1511" s="27">
        <v>0</v>
      </c>
    </row>
    <row r="1512" spans="1:5" x14ac:dyDescent="0.35">
      <c r="A1512" s="125"/>
      <c r="B1512" s="126"/>
      <c r="C1512" s="50" t="s">
        <v>200</v>
      </c>
      <c r="D1512" s="28">
        <v>0.6</v>
      </c>
      <c r="E1512" s="27">
        <v>0</v>
      </c>
    </row>
    <row r="1513" spans="1:5" x14ac:dyDescent="0.35">
      <c r="A1513" s="125"/>
      <c r="B1513" s="126"/>
      <c r="C1513" s="50" t="s">
        <v>201</v>
      </c>
      <c r="D1513" s="28">
        <v>0.65</v>
      </c>
      <c r="E1513" s="27">
        <v>0</v>
      </c>
    </row>
    <row r="1514" spans="1:5" x14ac:dyDescent="0.35">
      <c r="A1514" s="125"/>
      <c r="B1514" s="126"/>
      <c r="C1514" s="50" t="s">
        <v>202</v>
      </c>
      <c r="D1514" s="28">
        <v>0.7</v>
      </c>
      <c r="E1514" s="27">
        <v>0</v>
      </c>
    </row>
    <row r="1515" spans="1:5" x14ac:dyDescent="0.35">
      <c r="A1515" s="125"/>
      <c r="B1515" s="126"/>
      <c r="C1515" s="50" t="s">
        <v>203</v>
      </c>
      <c r="D1515" s="28">
        <v>0.75</v>
      </c>
      <c r="E1515" s="27">
        <v>0</v>
      </c>
    </row>
    <row r="1516" spans="1:5" x14ac:dyDescent="0.35">
      <c r="A1516" s="125"/>
      <c r="B1516" s="126"/>
      <c r="C1516" s="50" t="s">
        <v>204</v>
      </c>
      <c r="D1516" s="28">
        <v>0.8</v>
      </c>
      <c r="E1516" s="27">
        <v>0</v>
      </c>
    </row>
    <row r="1517" spans="1:5" x14ac:dyDescent="0.35">
      <c r="A1517" s="125"/>
      <c r="B1517" s="126"/>
      <c r="C1517" s="50" t="s">
        <v>205</v>
      </c>
      <c r="D1517" s="28">
        <v>0.85</v>
      </c>
      <c r="E1517" s="27">
        <v>0</v>
      </c>
    </row>
    <row r="1518" spans="1:5" x14ac:dyDescent="0.35">
      <c r="A1518" s="125"/>
      <c r="B1518" s="126"/>
      <c r="C1518" s="50" t="s">
        <v>206</v>
      </c>
      <c r="D1518" s="28">
        <v>0.9</v>
      </c>
      <c r="E1518" s="27">
        <v>0</v>
      </c>
    </row>
    <row r="1519" spans="1:5" x14ac:dyDescent="0.35">
      <c r="A1519" s="125"/>
      <c r="B1519" s="126"/>
      <c r="C1519" s="50" t="s">
        <v>207</v>
      </c>
      <c r="D1519" s="28">
        <v>0.95</v>
      </c>
      <c r="E1519" s="27">
        <v>0</v>
      </c>
    </row>
    <row r="1520" spans="1:5" x14ac:dyDescent="0.35">
      <c r="A1520" s="125"/>
      <c r="B1520" s="126"/>
      <c r="C1520" s="50" t="s">
        <v>208</v>
      </c>
      <c r="D1520" s="28">
        <v>1</v>
      </c>
      <c r="E1520" s="27">
        <v>0</v>
      </c>
    </row>
    <row r="1521" spans="1:5" x14ac:dyDescent="0.35">
      <c r="A1521" s="125"/>
      <c r="B1521" s="126"/>
      <c r="C1521" s="49" t="s">
        <v>134</v>
      </c>
      <c r="D1521" s="26" t="s">
        <v>136</v>
      </c>
      <c r="E1521" s="26" t="s">
        <v>136</v>
      </c>
    </row>
    <row r="1522" spans="1:5" x14ac:dyDescent="0.35">
      <c r="A1522" s="125"/>
      <c r="B1522" s="126"/>
    </row>
    <row r="1523" spans="1:5" x14ac:dyDescent="0.35">
      <c r="A1523" s="125"/>
      <c r="B1523" s="126"/>
    </row>
    <row r="1524" spans="1:5" x14ac:dyDescent="0.35">
      <c r="A1524" s="125"/>
      <c r="B1524" s="126"/>
    </row>
    <row r="1525" spans="1:5" ht="15" customHeight="1" x14ac:dyDescent="0.35">
      <c r="A1525" s="125">
        <f>A1500+1</f>
        <v>62</v>
      </c>
      <c r="B1525" s="126" t="str">
        <f>"Lista  "  &amp;A1525&amp; "  "&amp; LOOKUP(A1525,'entrada datos Edificación'!$E$3:$E$239,'entrada datos Edificación'!$I$3:$I$239)</f>
        <v>Lista  62  panel sándwich</v>
      </c>
      <c r="C1525" s="49" t="s">
        <v>252</v>
      </c>
      <c r="D1525" s="27">
        <v>0</v>
      </c>
      <c r="E1525" s="27">
        <v>0</v>
      </c>
    </row>
    <row r="1526" spans="1:5" ht="15" customHeight="1" x14ac:dyDescent="0.35">
      <c r="A1526" s="125"/>
      <c r="B1526" s="126"/>
      <c r="C1526" s="50" t="s">
        <v>189</v>
      </c>
      <c r="D1526" s="28">
        <v>0.05</v>
      </c>
      <c r="E1526" s="27">
        <v>0</v>
      </c>
    </row>
    <row r="1527" spans="1:5" x14ac:dyDescent="0.35">
      <c r="A1527" s="125"/>
      <c r="B1527" s="126"/>
      <c r="C1527" s="50" t="s">
        <v>190</v>
      </c>
      <c r="D1527" s="28">
        <v>0.1</v>
      </c>
      <c r="E1527" s="27">
        <v>0</v>
      </c>
    </row>
    <row r="1528" spans="1:5" x14ac:dyDescent="0.35">
      <c r="A1528" s="125"/>
      <c r="B1528" s="126"/>
      <c r="C1528" s="50" t="s">
        <v>191</v>
      </c>
      <c r="D1528" s="28">
        <v>0.15</v>
      </c>
      <c r="E1528" s="27">
        <v>0</v>
      </c>
    </row>
    <row r="1529" spans="1:5" x14ac:dyDescent="0.35">
      <c r="A1529" s="125"/>
      <c r="B1529" s="126"/>
      <c r="C1529" s="50" t="s">
        <v>192</v>
      </c>
      <c r="D1529" s="28">
        <v>0.2</v>
      </c>
      <c r="E1529" s="27">
        <v>0</v>
      </c>
    </row>
    <row r="1530" spans="1:5" x14ac:dyDescent="0.35">
      <c r="A1530" s="125"/>
      <c r="B1530" s="126"/>
      <c r="C1530" s="50" t="s">
        <v>193</v>
      </c>
      <c r="D1530" s="28">
        <v>0.25</v>
      </c>
      <c r="E1530" s="27">
        <v>0</v>
      </c>
    </row>
    <row r="1531" spans="1:5" x14ac:dyDescent="0.35">
      <c r="A1531" s="125"/>
      <c r="B1531" s="126"/>
      <c r="C1531" s="50" t="s">
        <v>194</v>
      </c>
      <c r="D1531" s="28">
        <v>0.3</v>
      </c>
      <c r="E1531" s="27">
        <v>0</v>
      </c>
    </row>
    <row r="1532" spans="1:5" x14ac:dyDescent="0.35">
      <c r="A1532" s="125"/>
      <c r="B1532" s="126"/>
      <c r="C1532" s="50" t="s">
        <v>195</v>
      </c>
      <c r="D1532" s="28">
        <v>0.35</v>
      </c>
      <c r="E1532" s="27">
        <v>0</v>
      </c>
    </row>
    <row r="1533" spans="1:5" x14ac:dyDescent="0.35">
      <c r="A1533" s="125"/>
      <c r="B1533" s="126"/>
      <c r="C1533" s="50" t="s">
        <v>196</v>
      </c>
      <c r="D1533" s="28">
        <v>0.4</v>
      </c>
      <c r="E1533" s="27">
        <v>0</v>
      </c>
    </row>
    <row r="1534" spans="1:5" x14ac:dyDescent="0.35">
      <c r="A1534" s="125"/>
      <c r="B1534" s="126"/>
      <c r="C1534" s="50" t="s">
        <v>197</v>
      </c>
      <c r="D1534" s="28">
        <v>0.45</v>
      </c>
      <c r="E1534" s="27">
        <v>0</v>
      </c>
    </row>
    <row r="1535" spans="1:5" x14ac:dyDescent="0.35">
      <c r="A1535" s="125"/>
      <c r="B1535" s="126"/>
      <c r="C1535" s="50" t="s">
        <v>198</v>
      </c>
      <c r="D1535" s="28">
        <v>0.5</v>
      </c>
      <c r="E1535" s="27">
        <v>0</v>
      </c>
    </row>
    <row r="1536" spans="1:5" x14ac:dyDescent="0.35">
      <c r="A1536" s="125"/>
      <c r="B1536" s="126"/>
      <c r="C1536" s="50" t="s">
        <v>199</v>
      </c>
      <c r="D1536" s="28">
        <v>0.55000000000000004</v>
      </c>
      <c r="E1536" s="27">
        <v>0</v>
      </c>
    </row>
    <row r="1537" spans="1:5" x14ac:dyDescent="0.35">
      <c r="A1537" s="125"/>
      <c r="B1537" s="126"/>
      <c r="C1537" s="50" t="s">
        <v>200</v>
      </c>
      <c r="D1537" s="28">
        <v>0.6</v>
      </c>
      <c r="E1537" s="27">
        <v>0</v>
      </c>
    </row>
    <row r="1538" spans="1:5" x14ac:dyDescent="0.35">
      <c r="A1538" s="125"/>
      <c r="B1538" s="126"/>
      <c r="C1538" s="50" t="s">
        <v>201</v>
      </c>
      <c r="D1538" s="28">
        <v>0.65</v>
      </c>
      <c r="E1538" s="27">
        <v>0</v>
      </c>
    </row>
    <row r="1539" spans="1:5" x14ac:dyDescent="0.35">
      <c r="A1539" s="125"/>
      <c r="B1539" s="126"/>
      <c r="C1539" s="50" t="s">
        <v>202</v>
      </c>
      <c r="D1539" s="28">
        <v>0.7</v>
      </c>
      <c r="E1539" s="27">
        <v>0</v>
      </c>
    </row>
    <row r="1540" spans="1:5" x14ac:dyDescent="0.35">
      <c r="A1540" s="125"/>
      <c r="B1540" s="126"/>
      <c r="C1540" s="50" t="s">
        <v>203</v>
      </c>
      <c r="D1540" s="28">
        <v>0.75</v>
      </c>
      <c r="E1540" s="27">
        <v>0</v>
      </c>
    </row>
    <row r="1541" spans="1:5" x14ac:dyDescent="0.35">
      <c r="A1541" s="125"/>
      <c r="B1541" s="126"/>
      <c r="C1541" s="50" t="s">
        <v>204</v>
      </c>
      <c r="D1541" s="28">
        <v>0.8</v>
      </c>
      <c r="E1541" s="27">
        <v>0</v>
      </c>
    </row>
    <row r="1542" spans="1:5" x14ac:dyDescent="0.35">
      <c r="A1542" s="125"/>
      <c r="B1542" s="126"/>
      <c r="C1542" s="50" t="s">
        <v>205</v>
      </c>
      <c r="D1542" s="28">
        <v>0.85</v>
      </c>
      <c r="E1542" s="27">
        <v>0</v>
      </c>
    </row>
    <row r="1543" spans="1:5" x14ac:dyDescent="0.35">
      <c r="A1543" s="125"/>
      <c r="B1543" s="126"/>
      <c r="C1543" s="50" t="s">
        <v>206</v>
      </c>
      <c r="D1543" s="28">
        <v>0.9</v>
      </c>
      <c r="E1543" s="27">
        <v>0</v>
      </c>
    </row>
    <row r="1544" spans="1:5" x14ac:dyDescent="0.35">
      <c r="A1544" s="125"/>
      <c r="B1544" s="126"/>
      <c r="C1544" s="50" t="s">
        <v>207</v>
      </c>
      <c r="D1544" s="28">
        <v>0.95</v>
      </c>
      <c r="E1544" s="27">
        <v>0</v>
      </c>
    </row>
    <row r="1545" spans="1:5" x14ac:dyDescent="0.35">
      <c r="A1545" s="125"/>
      <c r="B1545" s="126"/>
      <c r="C1545" s="50" t="s">
        <v>208</v>
      </c>
      <c r="D1545" s="28">
        <v>1</v>
      </c>
      <c r="E1545" s="27">
        <v>0</v>
      </c>
    </row>
    <row r="1546" spans="1:5" x14ac:dyDescent="0.35">
      <c r="A1546" s="125"/>
      <c r="B1546" s="126"/>
      <c r="C1546" s="49" t="s">
        <v>134</v>
      </c>
      <c r="D1546" s="26" t="s">
        <v>136</v>
      </c>
      <c r="E1546" s="26" t="s">
        <v>136</v>
      </c>
    </row>
    <row r="1547" spans="1:5" x14ac:dyDescent="0.35">
      <c r="A1547" s="125"/>
      <c r="B1547" s="126"/>
    </row>
    <row r="1548" spans="1:5" x14ac:dyDescent="0.35">
      <c r="A1548" s="125"/>
      <c r="B1548" s="126"/>
    </row>
    <row r="1549" spans="1:5" x14ac:dyDescent="0.35">
      <c r="A1549" s="125"/>
      <c r="B1549" s="126"/>
    </row>
    <row r="1550" spans="1:5" ht="15" customHeight="1" x14ac:dyDescent="0.35">
      <c r="A1550" s="125">
        <f>A1525+1</f>
        <v>63</v>
      </c>
      <c r="B1550" s="126" t="str">
        <f>"Lista  "  &amp;A1550&amp; "  "&amp; LOOKUP(A1550,'entrada datos Edificación'!$E$3:$E$239,'entrada datos Edificación'!$I$3:$I$239)</f>
        <v>Lista  63  panel hormigón</v>
      </c>
      <c r="C1550" s="49" t="s">
        <v>252</v>
      </c>
      <c r="D1550" s="27">
        <v>0</v>
      </c>
      <c r="E1550" s="27">
        <v>0</v>
      </c>
    </row>
    <row r="1551" spans="1:5" ht="15" customHeight="1" x14ac:dyDescent="0.35">
      <c r="A1551" s="125"/>
      <c r="B1551" s="126"/>
      <c r="C1551" s="50" t="s">
        <v>189</v>
      </c>
      <c r="D1551" s="28">
        <v>0.05</v>
      </c>
      <c r="E1551" s="27">
        <v>0</v>
      </c>
    </row>
    <row r="1552" spans="1:5" x14ac:dyDescent="0.35">
      <c r="A1552" s="125"/>
      <c r="B1552" s="126"/>
      <c r="C1552" s="50" t="s">
        <v>190</v>
      </c>
      <c r="D1552" s="28">
        <v>0.1</v>
      </c>
      <c r="E1552" s="27">
        <v>0</v>
      </c>
    </row>
    <row r="1553" spans="1:5" x14ac:dyDescent="0.35">
      <c r="A1553" s="125"/>
      <c r="B1553" s="126"/>
      <c r="C1553" s="50" t="s">
        <v>191</v>
      </c>
      <c r="D1553" s="28">
        <v>0.15</v>
      </c>
      <c r="E1553" s="27">
        <v>0</v>
      </c>
    </row>
    <row r="1554" spans="1:5" x14ac:dyDescent="0.35">
      <c r="A1554" s="125"/>
      <c r="B1554" s="126"/>
      <c r="C1554" s="50" t="s">
        <v>192</v>
      </c>
      <c r="D1554" s="28">
        <v>0.2</v>
      </c>
      <c r="E1554" s="27">
        <v>0</v>
      </c>
    </row>
    <row r="1555" spans="1:5" x14ac:dyDescent="0.35">
      <c r="A1555" s="125"/>
      <c r="B1555" s="126"/>
      <c r="C1555" s="50" t="s">
        <v>193</v>
      </c>
      <c r="D1555" s="28">
        <v>0.25</v>
      </c>
      <c r="E1555" s="27">
        <v>0</v>
      </c>
    </row>
    <row r="1556" spans="1:5" x14ac:dyDescent="0.35">
      <c r="A1556" s="125"/>
      <c r="B1556" s="126"/>
      <c r="C1556" s="50" t="s">
        <v>194</v>
      </c>
      <c r="D1556" s="28">
        <v>0.3</v>
      </c>
      <c r="E1556" s="27">
        <v>0</v>
      </c>
    </row>
    <row r="1557" spans="1:5" x14ac:dyDescent="0.35">
      <c r="A1557" s="125"/>
      <c r="B1557" s="126"/>
      <c r="C1557" s="50" t="s">
        <v>195</v>
      </c>
      <c r="D1557" s="28">
        <v>0.35</v>
      </c>
      <c r="E1557" s="27">
        <v>0</v>
      </c>
    </row>
    <row r="1558" spans="1:5" x14ac:dyDescent="0.35">
      <c r="A1558" s="125"/>
      <c r="B1558" s="126"/>
      <c r="C1558" s="50" t="s">
        <v>196</v>
      </c>
      <c r="D1558" s="28">
        <v>0.4</v>
      </c>
      <c r="E1558" s="27">
        <v>0</v>
      </c>
    </row>
    <row r="1559" spans="1:5" x14ac:dyDescent="0.35">
      <c r="A1559" s="125"/>
      <c r="B1559" s="126"/>
      <c r="C1559" s="50" t="s">
        <v>197</v>
      </c>
      <c r="D1559" s="28">
        <v>0.45</v>
      </c>
      <c r="E1559" s="27">
        <v>0</v>
      </c>
    </row>
    <row r="1560" spans="1:5" x14ac:dyDescent="0.35">
      <c r="A1560" s="125"/>
      <c r="B1560" s="126"/>
      <c r="C1560" s="50" t="s">
        <v>198</v>
      </c>
      <c r="D1560" s="28">
        <v>0.5</v>
      </c>
      <c r="E1560" s="27">
        <v>0</v>
      </c>
    </row>
    <row r="1561" spans="1:5" x14ac:dyDescent="0.35">
      <c r="A1561" s="125"/>
      <c r="B1561" s="126"/>
      <c r="C1561" s="50" t="s">
        <v>199</v>
      </c>
      <c r="D1561" s="28">
        <v>0.55000000000000004</v>
      </c>
      <c r="E1561" s="27">
        <v>0</v>
      </c>
    </row>
    <row r="1562" spans="1:5" x14ac:dyDescent="0.35">
      <c r="A1562" s="125"/>
      <c r="B1562" s="126"/>
      <c r="C1562" s="50" t="s">
        <v>200</v>
      </c>
      <c r="D1562" s="28">
        <v>0.6</v>
      </c>
      <c r="E1562" s="27">
        <v>0</v>
      </c>
    </row>
    <row r="1563" spans="1:5" x14ac:dyDescent="0.35">
      <c r="A1563" s="125"/>
      <c r="B1563" s="126"/>
      <c r="C1563" s="50" t="s">
        <v>201</v>
      </c>
      <c r="D1563" s="28">
        <v>0.65</v>
      </c>
      <c r="E1563" s="27">
        <v>0</v>
      </c>
    </row>
    <row r="1564" spans="1:5" x14ac:dyDescent="0.35">
      <c r="A1564" s="125"/>
      <c r="B1564" s="126"/>
      <c r="C1564" s="50" t="s">
        <v>202</v>
      </c>
      <c r="D1564" s="28">
        <v>0.7</v>
      </c>
      <c r="E1564" s="27">
        <v>0</v>
      </c>
    </row>
    <row r="1565" spans="1:5" x14ac:dyDescent="0.35">
      <c r="A1565" s="125"/>
      <c r="B1565" s="126"/>
      <c r="C1565" s="50" t="s">
        <v>203</v>
      </c>
      <c r="D1565" s="28">
        <v>0.75</v>
      </c>
      <c r="E1565" s="27">
        <v>0</v>
      </c>
    </row>
    <row r="1566" spans="1:5" x14ac:dyDescent="0.35">
      <c r="A1566" s="125"/>
      <c r="B1566" s="126"/>
      <c r="C1566" s="50" t="s">
        <v>204</v>
      </c>
      <c r="D1566" s="28">
        <v>0.8</v>
      </c>
      <c r="E1566" s="27">
        <v>0</v>
      </c>
    </row>
    <row r="1567" spans="1:5" x14ac:dyDescent="0.35">
      <c r="A1567" s="125"/>
      <c r="B1567" s="126"/>
      <c r="C1567" s="50" t="s">
        <v>205</v>
      </c>
      <c r="D1567" s="28">
        <v>0.85</v>
      </c>
      <c r="E1567" s="27">
        <v>0</v>
      </c>
    </row>
    <row r="1568" spans="1:5" x14ac:dyDescent="0.35">
      <c r="A1568" s="125"/>
      <c r="B1568" s="126"/>
      <c r="C1568" s="50" t="s">
        <v>206</v>
      </c>
      <c r="D1568" s="28">
        <v>0.9</v>
      </c>
      <c r="E1568" s="27">
        <v>0</v>
      </c>
    </row>
    <row r="1569" spans="1:5" x14ac:dyDescent="0.35">
      <c r="A1569" s="125"/>
      <c r="B1569" s="126"/>
      <c r="C1569" s="50" t="s">
        <v>207</v>
      </c>
      <c r="D1569" s="28">
        <v>0.95</v>
      </c>
      <c r="E1569" s="27">
        <v>0</v>
      </c>
    </row>
    <row r="1570" spans="1:5" x14ac:dyDescent="0.35">
      <c r="A1570" s="125"/>
      <c r="B1570" s="126"/>
      <c r="C1570" s="50" t="s">
        <v>208</v>
      </c>
      <c r="D1570" s="28">
        <v>1</v>
      </c>
      <c r="E1570" s="27">
        <v>0</v>
      </c>
    </row>
    <row r="1571" spans="1:5" x14ac:dyDescent="0.35">
      <c r="A1571" s="125"/>
      <c r="B1571" s="126"/>
      <c r="C1571" s="49" t="s">
        <v>134</v>
      </c>
      <c r="D1571" s="26" t="s">
        <v>136</v>
      </c>
      <c r="E1571" s="26" t="s">
        <v>136</v>
      </c>
    </row>
    <row r="1572" spans="1:5" x14ac:dyDescent="0.35">
      <c r="A1572" s="125"/>
      <c r="B1572" s="126"/>
    </row>
    <row r="1573" spans="1:5" x14ac:dyDescent="0.35">
      <c r="A1573" s="125"/>
      <c r="B1573" s="126"/>
    </row>
    <row r="1574" spans="1:5" x14ac:dyDescent="0.35">
      <c r="A1574" s="125"/>
      <c r="B1574" s="126"/>
    </row>
    <row r="1575" spans="1:5" ht="15" customHeight="1" x14ac:dyDescent="0.35">
      <c r="A1575" s="125">
        <f>A1550+1</f>
        <v>64</v>
      </c>
      <c r="B1575" s="126" t="str">
        <f>"Lista  "  &amp;A1575&amp; "  "&amp; LOOKUP(A1575,'entrada datos Edificación'!$E$3:$E$239,'entrada datos Edificación'!$I$3:$I$239)</f>
        <v>Lista  64  mosaico de vidrio</v>
      </c>
      <c r="C1575" s="49" t="s">
        <v>252</v>
      </c>
      <c r="D1575" s="27">
        <v>0</v>
      </c>
      <c r="E1575" s="27">
        <v>0</v>
      </c>
    </row>
    <row r="1576" spans="1:5" ht="15" customHeight="1" x14ac:dyDescent="0.35">
      <c r="A1576" s="125"/>
      <c r="B1576" s="126"/>
      <c r="C1576" s="50" t="s">
        <v>189</v>
      </c>
      <c r="D1576" s="28">
        <v>0.05</v>
      </c>
      <c r="E1576" s="27">
        <v>0</v>
      </c>
    </row>
    <row r="1577" spans="1:5" x14ac:dyDescent="0.35">
      <c r="A1577" s="125"/>
      <c r="B1577" s="126"/>
      <c r="C1577" s="50" t="s">
        <v>190</v>
      </c>
      <c r="D1577" s="28">
        <v>0.1</v>
      </c>
      <c r="E1577" s="27">
        <v>0</v>
      </c>
    </row>
    <row r="1578" spans="1:5" x14ac:dyDescent="0.35">
      <c r="A1578" s="125"/>
      <c r="B1578" s="126"/>
      <c r="C1578" s="50" t="s">
        <v>191</v>
      </c>
      <c r="D1578" s="28">
        <v>0.15</v>
      </c>
      <c r="E1578" s="27">
        <v>0</v>
      </c>
    </row>
    <row r="1579" spans="1:5" x14ac:dyDescent="0.35">
      <c r="A1579" s="125"/>
      <c r="B1579" s="126"/>
      <c r="C1579" s="50" t="s">
        <v>192</v>
      </c>
      <c r="D1579" s="28">
        <v>0.2</v>
      </c>
      <c r="E1579" s="27">
        <v>0</v>
      </c>
    </row>
    <row r="1580" spans="1:5" x14ac:dyDescent="0.35">
      <c r="A1580" s="125"/>
      <c r="B1580" s="126"/>
      <c r="C1580" s="50" t="s">
        <v>193</v>
      </c>
      <c r="D1580" s="28">
        <v>0.25</v>
      </c>
      <c r="E1580" s="27">
        <v>0</v>
      </c>
    </row>
    <row r="1581" spans="1:5" x14ac:dyDescent="0.35">
      <c r="A1581" s="125"/>
      <c r="B1581" s="126"/>
      <c r="C1581" s="50" t="s">
        <v>194</v>
      </c>
      <c r="D1581" s="28">
        <v>0.3</v>
      </c>
      <c r="E1581" s="27">
        <v>0</v>
      </c>
    </row>
    <row r="1582" spans="1:5" x14ac:dyDescent="0.35">
      <c r="A1582" s="125"/>
      <c r="B1582" s="126"/>
      <c r="C1582" s="50" t="s">
        <v>195</v>
      </c>
      <c r="D1582" s="28">
        <v>0.35</v>
      </c>
      <c r="E1582" s="27">
        <v>0</v>
      </c>
    </row>
    <row r="1583" spans="1:5" x14ac:dyDescent="0.35">
      <c r="A1583" s="125"/>
      <c r="B1583" s="126"/>
      <c r="C1583" s="50" t="s">
        <v>196</v>
      </c>
      <c r="D1583" s="28">
        <v>0.4</v>
      </c>
      <c r="E1583" s="27">
        <v>0</v>
      </c>
    </row>
    <row r="1584" spans="1:5" x14ac:dyDescent="0.35">
      <c r="A1584" s="125"/>
      <c r="B1584" s="126"/>
      <c r="C1584" s="50" t="s">
        <v>197</v>
      </c>
      <c r="D1584" s="28">
        <v>0.45</v>
      </c>
      <c r="E1584" s="27">
        <v>0</v>
      </c>
    </row>
    <row r="1585" spans="1:5" x14ac:dyDescent="0.35">
      <c r="A1585" s="125"/>
      <c r="B1585" s="126"/>
      <c r="C1585" s="50" t="s">
        <v>198</v>
      </c>
      <c r="D1585" s="28">
        <v>0.5</v>
      </c>
      <c r="E1585" s="27">
        <v>0</v>
      </c>
    </row>
    <row r="1586" spans="1:5" x14ac:dyDescent="0.35">
      <c r="A1586" s="125"/>
      <c r="B1586" s="126"/>
      <c r="C1586" s="50" t="s">
        <v>199</v>
      </c>
      <c r="D1586" s="28">
        <v>0.55000000000000004</v>
      </c>
      <c r="E1586" s="27">
        <v>0</v>
      </c>
    </row>
    <row r="1587" spans="1:5" x14ac:dyDescent="0.35">
      <c r="A1587" s="125"/>
      <c r="B1587" s="126"/>
      <c r="C1587" s="50" t="s">
        <v>200</v>
      </c>
      <c r="D1587" s="28">
        <v>0.6</v>
      </c>
      <c r="E1587" s="27">
        <v>0</v>
      </c>
    </row>
    <row r="1588" spans="1:5" x14ac:dyDescent="0.35">
      <c r="A1588" s="125"/>
      <c r="B1588" s="126"/>
      <c r="C1588" s="50" t="s">
        <v>201</v>
      </c>
      <c r="D1588" s="28">
        <v>0.65</v>
      </c>
      <c r="E1588" s="27">
        <v>0</v>
      </c>
    </row>
    <row r="1589" spans="1:5" x14ac:dyDescent="0.35">
      <c r="A1589" s="125"/>
      <c r="B1589" s="126"/>
      <c r="C1589" s="50" t="s">
        <v>202</v>
      </c>
      <c r="D1589" s="28">
        <v>0.7</v>
      </c>
      <c r="E1589" s="27">
        <v>0</v>
      </c>
    </row>
    <row r="1590" spans="1:5" x14ac:dyDescent="0.35">
      <c r="A1590" s="125"/>
      <c r="B1590" s="126"/>
      <c r="C1590" s="50" t="s">
        <v>203</v>
      </c>
      <c r="D1590" s="28">
        <v>0.75</v>
      </c>
      <c r="E1590" s="27">
        <v>0</v>
      </c>
    </row>
    <row r="1591" spans="1:5" x14ac:dyDescent="0.35">
      <c r="A1591" s="125"/>
      <c r="B1591" s="126"/>
      <c r="C1591" s="50" t="s">
        <v>204</v>
      </c>
      <c r="D1591" s="28">
        <v>0.8</v>
      </c>
      <c r="E1591" s="27">
        <v>0</v>
      </c>
    </row>
    <row r="1592" spans="1:5" x14ac:dyDescent="0.35">
      <c r="A1592" s="125"/>
      <c r="B1592" s="126"/>
      <c r="C1592" s="50" t="s">
        <v>205</v>
      </c>
      <c r="D1592" s="28">
        <v>0.85</v>
      </c>
      <c r="E1592" s="27">
        <v>0</v>
      </c>
    </row>
    <row r="1593" spans="1:5" x14ac:dyDescent="0.35">
      <c r="A1593" s="125"/>
      <c r="B1593" s="126"/>
      <c r="C1593" s="50" t="s">
        <v>206</v>
      </c>
      <c r="D1593" s="28">
        <v>0.9</v>
      </c>
      <c r="E1593" s="27">
        <v>0</v>
      </c>
    </row>
    <row r="1594" spans="1:5" x14ac:dyDescent="0.35">
      <c r="A1594" s="125"/>
      <c r="B1594" s="126"/>
      <c r="C1594" s="50" t="s">
        <v>207</v>
      </c>
      <c r="D1594" s="28">
        <v>0.95</v>
      </c>
      <c r="E1594" s="27">
        <v>0</v>
      </c>
    </row>
    <row r="1595" spans="1:5" x14ac:dyDescent="0.35">
      <c r="A1595" s="125"/>
      <c r="B1595" s="126"/>
      <c r="C1595" s="50" t="s">
        <v>208</v>
      </c>
      <c r="D1595" s="28">
        <v>1</v>
      </c>
      <c r="E1595" s="27">
        <v>0</v>
      </c>
    </row>
    <row r="1596" spans="1:5" x14ac:dyDescent="0.35">
      <c r="A1596" s="125"/>
      <c r="B1596" s="126"/>
      <c r="C1596" s="49" t="s">
        <v>134</v>
      </c>
      <c r="D1596" s="26" t="s">
        <v>136</v>
      </c>
      <c r="E1596" s="26" t="s">
        <v>136</v>
      </c>
    </row>
    <row r="1597" spans="1:5" x14ac:dyDescent="0.35">
      <c r="A1597" s="125"/>
      <c r="B1597" s="126"/>
    </row>
    <row r="1598" spans="1:5" x14ac:dyDescent="0.35">
      <c r="A1598" s="125"/>
      <c r="B1598" s="126"/>
    </row>
    <row r="1599" spans="1:5" x14ac:dyDescent="0.35">
      <c r="A1599" s="125"/>
      <c r="B1599" s="126"/>
    </row>
    <row r="1600" spans="1:5" ht="15" customHeight="1" x14ac:dyDescent="0.35">
      <c r="A1600" s="125">
        <f>A1575+1</f>
        <v>65</v>
      </c>
      <c r="B1600" s="126" t="str">
        <f>"Lista  "  &amp;A1600&amp; "  "&amp; LOOKUP(A1600,'entrada datos Edificación'!$E$3:$E$239,'entrada datos Edificación'!$I$3:$I$239)</f>
        <v>Lista  65  paneles minerales</v>
      </c>
      <c r="C1600" s="49" t="s">
        <v>252</v>
      </c>
      <c r="D1600" s="27">
        <v>0</v>
      </c>
      <c r="E1600" s="27">
        <v>0</v>
      </c>
    </row>
    <row r="1601" spans="1:5" ht="15" customHeight="1" x14ac:dyDescent="0.35">
      <c r="A1601" s="125"/>
      <c r="B1601" s="126"/>
      <c r="C1601" s="50" t="s">
        <v>189</v>
      </c>
      <c r="D1601" s="28">
        <v>0.05</v>
      </c>
      <c r="E1601" s="27">
        <v>0</v>
      </c>
    </row>
    <row r="1602" spans="1:5" x14ac:dyDescent="0.35">
      <c r="A1602" s="125"/>
      <c r="B1602" s="126"/>
      <c r="C1602" s="50" t="s">
        <v>190</v>
      </c>
      <c r="D1602" s="28">
        <v>0.1</v>
      </c>
      <c r="E1602" s="27">
        <v>0</v>
      </c>
    </row>
    <row r="1603" spans="1:5" x14ac:dyDescent="0.35">
      <c r="A1603" s="125"/>
      <c r="B1603" s="126"/>
      <c r="C1603" s="50" t="s">
        <v>191</v>
      </c>
      <c r="D1603" s="28">
        <v>0.15</v>
      </c>
      <c r="E1603" s="27">
        <v>0</v>
      </c>
    </row>
    <row r="1604" spans="1:5" x14ac:dyDescent="0.35">
      <c r="A1604" s="125"/>
      <c r="B1604" s="126"/>
      <c r="C1604" s="50" t="s">
        <v>192</v>
      </c>
      <c r="D1604" s="28">
        <v>0.2</v>
      </c>
      <c r="E1604" s="27">
        <v>0</v>
      </c>
    </row>
    <row r="1605" spans="1:5" x14ac:dyDescent="0.35">
      <c r="A1605" s="125"/>
      <c r="B1605" s="126"/>
      <c r="C1605" s="50" t="s">
        <v>193</v>
      </c>
      <c r="D1605" s="28">
        <v>0.25</v>
      </c>
      <c r="E1605" s="27">
        <v>0</v>
      </c>
    </row>
    <row r="1606" spans="1:5" x14ac:dyDescent="0.35">
      <c r="A1606" s="125"/>
      <c r="B1606" s="126"/>
      <c r="C1606" s="50" t="s">
        <v>194</v>
      </c>
      <c r="D1606" s="28">
        <v>0.3</v>
      </c>
      <c r="E1606" s="27">
        <v>0</v>
      </c>
    </row>
    <row r="1607" spans="1:5" x14ac:dyDescent="0.35">
      <c r="A1607" s="125"/>
      <c r="B1607" s="126"/>
      <c r="C1607" s="50" t="s">
        <v>195</v>
      </c>
      <c r="D1607" s="28">
        <v>0.35</v>
      </c>
      <c r="E1607" s="27">
        <v>0</v>
      </c>
    </row>
    <row r="1608" spans="1:5" x14ac:dyDescent="0.35">
      <c r="A1608" s="125"/>
      <c r="B1608" s="126"/>
      <c r="C1608" s="50" t="s">
        <v>196</v>
      </c>
      <c r="D1608" s="28">
        <v>0.4</v>
      </c>
      <c r="E1608" s="27">
        <v>0</v>
      </c>
    </row>
    <row r="1609" spans="1:5" x14ac:dyDescent="0.35">
      <c r="A1609" s="125"/>
      <c r="B1609" s="126"/>
      <c r="C1609" s="50" t="s">
        <v>197</v>
      </c>
      <c r="D1609" s="28">
        <v>0.45</v>
      </c>
      <c r="E1609" s="27">
        <v>0</v>
      </c>
    </row>
    <row r="1610" spans="1:5" x14ac:dyDescent="0.35">
      <c r="A1610" s="125"/>
      <c r="B1610" s="126"/>
      <c r="C1610" s="50" t="s">
        <v>198</v>
      </c>
      <c r="D1610" s="28">
        <v>0.5</v>
      </c>
      <c r="E1610" s="27">
        <v>0</v>
      </c>
    </row>
    <row r="1611" spans="1:5" x14ac:dyDescent="0.35">
      <c r="A1611" s="125"/>
      <c r="B1611" s="126"/>
      <c r="C1611" s="50" t="s">
        <v>199</v>
      </c>
      <c r="D1611" s="28">
        <v>0.55000000000000004</v>
      </c>
      <c r="E1611" s="27">
        <v>0</v>
      </c>
    </row>
    <row r="1612" spans="1:5" x14ac:dyDescent="0.35">
      <c r="A1612" s="125"/>
      <c r="B1612" s="126"/>
      <c r="C1612" s="50" t="s">
        <v>200</v>
      </c>
      <c r="D1612" s="28">
        <v>0.6</v>
      </c>
      <c r="E1612" s="27">
        <v>0</v>
      </c>
    </row>
    <row r="1613" spans="1:5" x14ac:dyDescent="0.35">
      <c r="A1613" s="125"/>
      <c r="B1613" s="126"/>
      <c r="C1613" s="50" t="s">
        <v>201</v>
      </c>
      <c r="D1613" s="28">
        <v>0.65</v>
      </c>
      <c r="E1613" s="27">
        <v>0</v>
      </c>
    </row>
    <row r="1614" spans="1:5" x14ac:dyDescent="0.35">
      <c r="A1614" s="125"/>
      <c r="B1614" s="126"/>
      <c r="C1614" s="50" t="s">
        <v>202</v>
      </c>
      <c r="D1614" s="28">
        <v>0.7</v>
      </c>
      <c r="E1614" s="27">
        <v>0</v>
      </c>
    </row>
    <row r="1615" spans="1:5" x14ac:dyDescent="0.35">
      <c r="A1615" s="125"/>
      <c r="B1615" s="126"/>
      <c r="C1615" s="50" t="s">
        <v>203</v>
      </c>
      <c r="D1615" s="28">
        <v>0.75</v>
      </c>
      <c r="E1615" s="27">
        <v>0</v>
      </c>
    </row>
    <row r="1616" spans="1:5" x14ac:dyDescent="0.35">
      <c r="A1616" s="125"/>
      <c r="B1616" s="126"/>
      <c r="C1616" s="50" t="s">
        <v>204</v>
      </c>
      <c r="D1616" s="28">
        <v>0.8</v>
      </c>
      <c r="E1616" s="27">
        <v>0</v>
      </c>
    </row>
    <row r="1617" spans="1:5" x14ac:dyDescent="0.35">
      <c r="A1617" s="125"/>
      <c r="B1617" s="126"/>
      <c r="C1617" s="50" t="s">
        <v>205</v>
      </c>
      <c r="D1617" s="28">
        <v>0.85</v>
      </c>
      <c r="E1617" s="27">
        <v>0</v>
      </c>
    </row>
    <row r="1618" spans="1:5" x14ac:dyDescent="0.35">
      <c r="A1618" s="125"/>
      <c r="B1618" s="126"/>
      <c r="C1618" s="50" t="s">
        <v>206</v>
      </c>
      <c r="D1618" s="28">
        <v>0.9</v>
      </c>
      <c r="E1618" s="27">
        <v>0</v>
      </c>
    </row>
    <row r="1619" spans="1:5" x14ac:dyDescent="0.35">
      <c r="A1619" s="125"/>
      <c r="B1619" s="126"/>
      <c r="C1619" s="50" t="s">
        <v>207</v>
      </c>
      <c r="D1619" s="28">
        <v>0.95</v>
      </c>
      <c r="E1619" s="27">
        <v>0</v>
      </c>
    </row>
    <row r="1620" spans="1:5" x14ac:dyDescent="0.35">
      <c r="A1620" s="125"/>
      <c r="B1620" s="126"/>
      <c r="C1620" s="50" t="s">
        <v>208</v>
      </c>
      <c r="D1620" s="28">
        <v>1</v>
      </c>
      <c r="E1620" s="27">
        <v>0</v>
      </c>
    </row>
    <row r="1621" spans="1:5" x14ac:dyDescent="0.35">
      <c r="A1621" s="125"/>
      <c r="B1621" s="126"/>
      <c r="C1621" s="49" t="s">
        <v>134</v>
      </c>
      <c r="D1621" s="26" t="s">
        <v>136</v>
      </c>
      <c r="E1621" s="26" t="s">
        <v>136</v>
      </c>
    </row>
    <row r="1622" spans="1:5" x14ac:dyDescent="0.35">
      <c r="A1622" s="125"/>
      <c r="B1622" s="126"/>
    </row>
    <row r="1623" spans="1:5" x14ac:dyDescent="0.35">
      <c r="A1623" s="125"/>
      <c r="B1623" s="126"/>
    </row>
    <row r="1624" spans="1:5" x14ac:dyDescent="0.35">
      <c r="A1624" s="125"/>
      <c r="B1624" s="126"/>
    </row>
    <row r="1625" spans="1:5" ht="15" customHeight="1" x14ac:dyDescent="0.35">
      <c r="A1625" s="125">
        <f>A1600+1</f>
        <v>66</v>
      </c>
      <c r="B1625" s="126" t="str">
        <f>"Lista  "  &amp;A1625&amp; "  "&amp; LOOKUP(A1625,'entrada datos Edificación'!$E$3:$E$239,'entrada datos Edificación'!$I$3:$I$239)</f>
        <v>Lista  66  paneles wood plastic composites (WPC)</v>
      </c>
      <c r="C1625" s="49" t="s">
        <v>252</v>
      </c>
      <c r="D1625" s="27">
        <v>0</v>
      </c>
      <c r="E1625" s="27">
        <v>0</v>
      </c>
    </row>
    <row r="1626" spans="1:5" ht="15" customHeight="1" x14ac:dyDescent="0.35">
      <c r="A1626" s="125"/>
      <c r="B1626" s="126"/>
      <c r="C1626" s="50" t="s">
        <v>189</v>
      </c>
      <c r="D1626" s="28">
        <v>0.05</v>
      </c>
      <c r="E1626" s="27">
        <v>0</v>
      </c>
    </row>
    <row r="1627" spans="1:5" x14ac:dyDescent="0.35">
      <c r="A1627" s="125"/>
      <c r="B1627" s="126"/>
      <c r="C1627" s="50" t="s">
        <v>190</v>
      </c>
      <c r="D1627" s="28">
        <v>0.1</v>
      </c>
      <c r="E1627" s="27">
        <v>0</v>
      </c>
    </row>
    <row r="1628" spans="1:5" x14ac:dyDescent="0.35">
      <c r="A1628" s="125"/>
      <c r="B1628" s="126"/>
      <c r="C1628" s="50" t="s">
        <v>191</v>
      </c>
      <c r="D1628" s="28">
        <v>0.15</v>
      </c>
      <c r="E1628" s="27">
        <v>0</v>
      </c>
    </row>
    <row r="1629" spans="1:5" x14ac:dyDescent="0.35">
      <c r="A1629" s="125"/>
      <c r="B1629" s="126"/>
      <c r="C1629" s="50" t="s">
        <v>192</v>
      </c>
      <c r="D1629" s="28">
        <v>0.2</v>
      </c>
      <c r="E1629" s="27">
        <v>0</v>
      </c>
    </row>
    <row r="1630" spans="1:5" x14ac:dyDescent="0.35">
      <c r="A1630" s="125"/>
      <c r="B1630" s="126"/>
      <c r="C1630" s="50" t="s">
        <v>193</v>
      </c>
      <c r="D1630" s="28">
        <v>0.25</v>
      </c>
      <c r="E1630" s="27">
        <v>0</v>
      </c>
    </row>
    <row r="1631" spans="1:5" x14ac:dyDescent="0.35">
      <c r="A1631" s="125"/>
      <c r="B1631" s="126"/>
      <c r="C1631" s="50" t="s">
        <v>194</v>
      </c>
      <c r="D1631" s="28">
        <v>0.3</v>
      </c>
      <c r="E1631" s="27">
        <v>0</v>
      </c>
    </row>
    <row r="1632" spans="1:5" x14ac:dyDescent="0.35">
      <c r="A1632" s="125"/>
      <c r="B1632" s="126"/>
      <c r="C1632" s="50" t="s">
        <v>195</v>
      </c>
      <c r="D1632" s="28">
        <v>0.35</v>
      </c>
      <c r="E1632" s="27">
        <v>0</v>
      </c>
    </row>
    <row r="1633" spans="1:5" x14ac:dyDescent="0.35">
      <c r="A1633" s="125"/>
      <c r="B1633" s="126"/>
      <c r="C1633" s="50" t="s">
        <v>196</v>
      </c>
      <c r="D1633" s="28">
        <v>0.4</v>
      </c>
      <c r="E1633" s="27">
        <v>0</v>
      </c>
    </row>
    <row r="1634" spans="1:5" x14ac:dyDescent="0.35">
      <c r="A1634" s="125"/>
      <c r="B1634" s="126"/>
      <c r="C1634" s="50" t="s">
        <v>197</v>
      </c>
      <c r="D1634" s="28">
        <v>0.45</v>
      </c>
      <c r="E1634" s="27">
        <v>0</v>
      </c>
    </row>
    <row r="1635" spans="1:5" x14ac:dyDescent="0.35">
      <c r="A1635" s="125"/>
      <c r="B1635" s="126"/>
      <c r="C1635" s="50" t="s">
        <v>198</v>
      </c>
      <c r="D1635" s="28">
        <v>0.5</v>
      </c>
      <c r="E1635" s="27">
        <v>0</v>
      </c>
    </row>
    <row r="1636" spans="1:5" x14ac:dyDescent="0.35">
      <c r="A1636" s="125"/>
      <c r="B1636" s="126"/>
      <c r="C1636" s="50" t="s">
        <v>199</v>
      </c>
      <c r="D1636" s="28">
        <v>0.55000000000000004</v>
      </c>
      <c r="E1636" s="27">
        <v>0</v>
      </c>
    </row>
    <row r="1637" spans="1:5" x14ac:dyDescent="0.35">
      <c r="A1637" s="125"/>
      <c r="B1637" s="126"/>
      <c r="C1637" s="50" t="s">
        <v>200</v>
      </c>
      <c r="D1637" s="28">
        <v>0.6</v>
      </c>
      <c r="E1637" s="27">
        <v>0</v>
      </c>
    </row>
    <row r="1638" spans="1:5" x14ac:dyDescent="0.35">
      <c r="A1638" s="125"/>
      <c r="B1638" s="126"/>
      <c r="C1638" s="50" t="s">
        <v>201</v>
      </c>
      <c r="D1638" s="28">
        <v>0.65</v>
      </c>
      <c r="E1638" s="27">
        <v>0</v>
      </c>
    </row>
    <row r="1639" spans="1:5" x14ac:dyDescent="0.35">
      <c r="A1639" s="125"/>
      <c r="B1639" s="126"/>
      <c r="C1639" s="50" t="s">
        <v>202</v>
      </c>
      <c r="D1639" s="28">
        <v>0.7</v>
      </c>
      <c r="E1639" s="27">
        <v>0</v>
      </c>
    </row>
    <row r="1640" spans="1:5" x14ac:dyDescent="0.35">
      <c r="A1640" s="125"/>
      <c r="B1640" s="126"/>
      <c r="C1640" s="50" t="s">
        <v>203</v>
      </c>
      <c r="D1640" s="28">
        <v>0.75</v>
      </c>
      <c r="E1640" s="27">
        <v>0</v>
      </c>
    </row>
    <row r="1641" spans="1:5" x14ac:dyDescent="0.35">
      <c r="A1641" s="125"/>
      <c r="B1641" s="126"/>
      <c r="C1641" s="50" t="s">
        <v>204</v>
      </c>
      <c r="D1641" s="28">
        <v>0.8</v>
      </c>
      <c r="E1641" s="27">
        <v>0</v>
      </c>
    </row>
    <row r="1642" spans="1:5" x14ac:dyDescent="0.35">
      <c r="A1642" s="125"/>
      <c r="B1642" s="126"/>
      <c r="C1642" s="50" t="s">
        <v>205</v>
      </c>
      <c r="D1642" s="28">
        <v>0.85</v>
      </c>
      <c r="E1642" s="27">
        <v>0</v>
      </c>
    </row>
    <row r="1643" spans="1:5" x14ac:dyDescent="0.35">
      <c r="A1643" s="125"/>
      <c r="B1643" s="126"/>
      <c r="C1643" s="50" t="s">
        <v>206</v>
      </c>
      <c r="D1643" s="28">
        <v>0.9</v>
      </c>
      <c r="E1643" s="27">
        <v>0</v>
      </c>
    </row>
    <row r="1644" spans="1:5" x14ac:dyDescent="0.35">
      <c r="A1644" s="125"/>
      <c r="B1644" s="126"/>
      <c r="C1644" s="50" t="s">
        <v>207</v>
      </c>
      <c r="D1644" s="28">
        <v>0.95</v>
      </c>
      <c r="E1644" s="27">
        <v>0</v>
      </c>
    </row>
    <row r="1645" spans="1:5" x14ac:dyDescent="0.35">
      <c r="A1645" s="125"/>
      <c r="B1645" s="126"/>
      <c r="C1645" s="50" t="s">
        <v>208</v>
      </c>
      <c r="D1645" s="28">
        <v>1</v>
      </c>
      <c r="E1645" s="27">
        <v>0</v>
      </c>
    </row>
    <row r="1646" spans="1:5" x14ac:dyDescent="0.35">
      <c r="A1646" s="125"/>
      <c r="B1646" s="126"/>
      <c r="C1646" s="49" t="s">
        <v>134</v>
      </c>
      <c r="D1646" s="26" t="s">
        <v>136</v>
      </c>
      <c r="E1646" s="26" t="s">
        <v>136</v>
      </c>
    </row>
    <row r="1647" spans="1:5" x14ac:dyDescent="0.35">
      <c r="A1647" s="125"/>
      <c r="B1647" s="126"/>
    </row>
    <row r="1648" spans="1:5" x14ac:dyDescent="0.35">
      <c r="A1648" s="125"/>
      <c r="B1648" s="126"/>
    </row>
    <row r="1649" spans="1:5" x14ac:dyDescent="0.35">
      <c r="A1649" s="125"/>
      <c r="B1649" s="126"/>
    </row>
    <row r="1650" spans="1:5" ht="15" customHeight="1" x14ac:dyDescent="0.35">
      <c r="A1650" s="125">
        <f>A1625+1</f>
        <v>67</v>
      </c>
      <c r="B1650" s="126" t="str">
        <f>"Lista  "  &amp;A1650&amp; "  "&amp; LOOKUP(A1650,'entrada datos Edificación'!$E$3:$E$239,'entrada datos Edificación'!$I$3:$I$239)</f>
        <v>Lista  67  paneles wood cement composites (WCC)</v>
      </c>
      <c r="C1650" s="49" t="s">
        <v>252</v>
      </c>
      <c r="D1650" s="27">
        <v>0</v>
      </c>
      <c r="E1650" s="27">
        <v>0</v>
      </c>
    </row>
    <row r="1651" spans="1:5" ht="15" customHeight="1" x14ac:dyDescent="0.35">
      <c r="A1651" s="125"/>
      <c r="B1651" s="126"/>
      <c r="C1651" s="50" t="s">
        <v>189</v>
      </c>
      <c r="D1651" s="28">
        <v>0.05</v>
      </c>
      <c r="E1651" s="27">
        <v>0</v>
      </c>
    </row>
    <row r="1652" spans="1:5" x14ac:dyDescent="0.35">
      <c r="A1652" s="125"/>
      <c r="B1652" s="126"/>
      <c r="C1652" s="50" t="s">
        <v>190</v>
      </c>
      <c r="D1652" s="28">
        <v>0.1</v>
      </c>
      <c r="E1652" s="27">
        <v>0</v>
      </c>
    </row>
    <row r="1653" spans="1:5" x14ac:dyDescent="0.35">
      <c r="A1653" s="125"/>
      <c r="B1653" s="126"/>
      <c r="C1653" s="50" t="s">
        <v>191</v>
      </c>
      <c r="D1653" s="28">
        <v>0.15</v>
      </c>
      <c r="E1653" s="27">
        <v>0</v>
      </c>
    </row>
    <row r="1654" spans="1:5" x14ac:dyDescent="0.35">
      <c r="A1654" s="125"/>
      <c r="B1654" s="126"/>
      <c r="C1654" s="50" t="s">
        <v>192</v>
      </c>
      <c r="D1654" s="28">
        <v>0.2</v>
      </c>
      <c r="E1654" s="27">
        <v>0</v>
      </c>
    </row>
    <row r="1655" spans="1:5" x14ac:dyDescent="0.35">
      <c r="A1655" s="125"/>
      <c r="B1655" s="126"/>
      <c r="C1655" s="50" t="s">
        <v>193</v>
      </c>
      <c r="D1655" s="28">
        <v>0.25</v>
      </c>
      <c r="E1655" s="27">
        <v>0</v>
      </c>
    </row>
    <row r="1656" spans="1:5" x14ac:dyDescent="0.35">
      <c r="A1656" s="125"/>
      <c r="B1656" s="126"/>
      <c r="C1656" s="50" t="s">
        <v>194</v>
      </c>
      <c r="D1656" s="28">
        <v>0.3</v>
      </c>
      <c r="E1656" s="27">
        <v>0</v>
      </c>
    </row>
    <row r="1657" spans="1:5" x14ac:dyDescent="0.35">
      <c r="A1657" s="125"/>
      <c r="B1657" s="126"/>
      <c r="C1657" s="50" t="s">
        <v>195</v>
      </c>
      <c r="D1657" s="28">
        <v>0.35</v>
      </c>
      <c r="E1657" s="27">
        <v>0</v>
      </c>
    </row>
    <row r="1658" spans="1:5" x14ac:dyDescent="0.35">
      <c r="A1658" s="125"/>
      <c r="B1658" s="126"/>
      <c r="C1658" s="50" t="s">
        <v>196</v>
      </c>
      <c r="D1658" s="28">
        <v>0.4</v>
      </c>
      <c r="E1658" s="27">
        <v>0</v>
      </c>
    </row>
    <row r="1659" spans="1:5" x14ac:dyDescent="0.35">
      <c r="A1659" s="125"/>
      <c r="B1659" s="126"/>
      <c r="C1659" s="50" t="s">
        <v>197</v>
      </c>
      <c r="D1659" s="28">
        <v>0.45</v>
      </c>
      <c r="E1659" s="27">
        <v>0</v>
      </c>
    </row>
    <row r="1660" spans="1:5" x14ac:dyDescent="0.35">
      <c r="A1660" s="125"/>
      <c r="B1660" s="126"/>
      <c r="C1660" s="50" t="s">
        <v>198</v>
      </c>
      <c r="D1660" s="28">
        <v>0.5</v>
      </c>
      <c r="E1660" s="27">
        <v>0</v>
      </c>
    </row>
    <row r="1661" spans="1:5" x14ac:dyDescent="0.35">
      <c r="A1661" s="125"/>
      <c r="B1661" s="126"/>
      <c r="C1661" s="50" t="s">
        <v>199</v>
      </c>
      <c r="D1661" s="28">
        <v>0.55000000000000004</v>
      </c>
      <c r="E1661" s="27">
        <v>0</v>
      </c>
    </row>
    <row r="1662" spans="1:5" x14ac:dyDescent="0.35">
      <c r="A1662" s="125"/>
      <c r="B1662" s="126"/>
      <c r="C1662" s="50" t="s">
        <v>200</v>
      </c>
      <c r="D1662" s="28">
        <v>0.6</v>
      </c>
      <c r="E1662" s="27">
        <v>0</v>
      </c>
    </row>
    <row r="1663" spans="1:5" x14ac:dyDescent="0.35">
      <c r="A1663" s="125"/>
      <c r="B1663" s="126"/>
      <c r="C1663" s="50" t="s">
        <v>201</v>
      </c>
      <c r="D1663" s="28">
        <v>0.65</v>
      </c>
      <c r="E1663" s="27">
        <v>0</v>
      </c>
    </row>
    <row r="1664" spans="1:5" x14ac:dyDescent="0.35">
      <c r="A1664" s="125"/>
      <c r="B1664" s="126"/>
      <c r="C1664" s="50" t="s">
        <v>202</v>
      </c>
      <c r="D1664" s="28">
        <v>0.7</v>
      </c>
      <c r="E1664" s="27">
        <v>0</v>
      </c>
    </row>
    <row r="1665" spans="1:5" x14ac:dyDescent="0.35">
      <c r="A1665" s="125"/>
      <c r="B1665" s="126"/>
      <c r="C1665" s="50" t="s">
        <v>203</v>
      </c>
      <c r="D1665" s="28">
        <v>0.75</v>
      </c>
      <c r="E1665" s="27">
        <v>0</v>
      </c>
    </row>
    <row r="1666" spans="1:5" x14ac:dyDescent="0.35">
      <c r="A1666" s="125"/>
      <c r="B1666" s="126"/>
      <c r="C1666" s="50" t="s">
        <v>204</v>
      </c>
      <c r="D1666" s="28">
        <v>0.8</v>
      </c>
      <c r="E1666" s="27">
        <v>0</v>
      </c>
    </row>
    <row r="1667" spans="1:5" x14ac:dyDescent="0.35">
      <c r="A1667" s="125"/>
      <c r="B1667" s="126"/>
      <c r="C1667" s="50" t="s">
        <v>205</v>
      </c>
      <c r="D1667" s="28">
        <v>0.85</v>
      </c>
      <c r="E1667" s="27">
        <v>0</v>
      </c>
    </row>
    <row r="1668" spans="1:5" x14ac:dyDescent="0.35">
      <c r="A1668" s="125"/>
      <c r="B1668" s="126"/>
      <c r="C1668" s="50" t="s">
        <v>206</v>
      </c>
      <c r="D1668" s="28">
        <v>0.9</v>
      </c>
      <c r="E1668" s="27">
        <v>0</v>
      </c>
    </row>
    <row r="1669" spans="1:5" x14ac:dyDescent="0.35">
      <c r="A1669" s="125"/>
      <c r="B1669" s="126"/>
      <c r="C1669" s="50" t="s">
        <v>207</v>
      </c>
      <c r="D1669" s="28">
        <v>0.95</v>
      </c>
      <c r="E1669" s="27">
        <v>0</v>
      </c>
    </row>
    <row r="1670" spans="1:5" x14ac:dyDescent="0.35">
      <c r="A1670" s="125"/>
      <c r="B1670" s="126"/>
      <c r="C1670" s="50" t="s">
        <v>208</v>
      </c>
      <c r="D1670" s="28">
        <v>1</v>
      </c>
      <c r="E1670" s="27">
        <v>0</v>
      </c>
    </row>
    <row r="1671" spans="1:5" x14ac:dyDescent="0.35">
      <c r="A1671" s="125"/>
      <c r="B1671" s="126"/>
      <c r="C1671" s="49" t="s">
        <v>134</v>
      </c>
      <c r="D1671" s="26" t="s">
        <v>136</v>
      </c>
      <c r="E1671" s="26" t="s">
        <v>136</v>
      </c>
    </row>
    <row r="1672" spans="1:5" x14ac:dyDescent="0.35">
      <c r="A1672" s="125"/>
      <c r="B1672" s="126"/>
    </row>
    <row r="1673" spans="1:5" x14ac:dyDescent="0.35">
      <c r="A1673" s="125"/>
      <c r="B1673" s="126"/>
    </row>
    <row r="1674" spans="1:5" x14ac:dyDescent="0.35">
      <c r="A1674" s="125"/>
      <c r="B1674" s="126"/>
    </row>
    <row r="1675" spans="1:5" ht="15" customHeight="1" x14ac:dyDescent="0.35">
      <c r="A1675" s="125">
        <f>A1650+1</f>
        <v>68</v>
      </c>
      <c r="B1675" s="126" t="str">
        <f>"Lista  "  &amp;A1675&amp; "  "&amp; LOOKUP(A1675,'entrada datos Edificación'!$E$3:$E$239,'entrada datos Edificación'!$I$3:$I$239)</f>
        <v>Lista  68  paneles high-pressure laminate (HPL)</v>
      </c>
      <c r="C1675" s="49" t="s">
        <v>252</v>
      </c>
      <c r="D1675" s="27">
        <v>0</v>
      </c>
      <c r="E1675" s="27">
        <v>0</v>
      </c>
    </row>
    <row r="1676" spans="1:5" ht="15" customHeight="1" x14ac:dyDescent="0.35">
      <c r="A1676" s="125"/>
      <c r="B1676" s="126"/>
      <c r="C1676" s="50" t="s">
        <v>189</v>
      </c>
      <c r="D1676" s="28">
        <v>0.05</v>
      </c>
      <c r="E1676" s="27">
        <v>0</v>
      </c>
    </row>
    <row r="1677" spans="1:5" x14ac:dyDescent="0.35">
      <c r="A1677" s="125"/>
      <c r="B1677" s="126"/>
      <c r="C1677" s="50" t="s">
        <v>190</v>
      </c>
      <c r="D1677" s="28">
        <v>0.1</v>
      </c>
      <c r="E1677" s="27">
        <v>0</v>
      </c>
    </row>
    <row r="1678" spans="1:5" x14ac:dyDescent="0.35">
      <c r="A1678" s="125"/>
      <c r="B1678" s="126"/>
      <c r="C1678" s="50" t="s">
        <v>191</v>
      </c>
      <c r="D1678" s="28">
        <v>0.15</v>
      </c>
      <c r="E1678" s="27">
        <v>0</v>
      </c>
    </row>
    <row r="1679" spans="1:5" x14ac:dyDescent="0.35">
      <c r="A1679" s="125"/>
      <c r="B1679" s="126"/>
      <c r="C1679" s="50" t="s">
        <v>192</v>
      </c>
      <c r="D1679" s="28">
        <v>0.2</v>
      </c>
      <c r="E1679" s="27">
        <v>0</v>
      </c>
    </row>
    <row r="1680" spans="1:5" x14ac:dyDescent="0.35">
      <c r="A1680" s="125"/>
      <c r="B1680" s="126"/>
      <c r="C1680" s="50" t="s">
        <v>193</v>
      </c>
      <c r="D1680" s="28">
        <v>0.25</v>
      </c>
      <c r="E1680" s="27">
        <v>0</v>
      </c>
    </row>
    <row r="1681" spans="1:5" x14ac:dyDescent="0.35">
      <c r="A1681" s="125"/>
      <c r="B1681" s="126"/>
      <c r="C1681" s="50" t="s">
        <v>194</v>
      </c>
      <c r="D1681" s="28">
        <v>0.3</v>
      </c>
      <c r="E1681" s="27">
        <v>0</v>
      </c>
    </row>
    <row r="1682" spans="1:5" x14ac:dyDescent="0.35">
      <c r="A1682" s="125"/>
      <c r="B1682" s="126"/>
      <c r="C1682" s="50" t="s">
        <v>195</v>
      </c>
      <c r="D1682" s="28">
        <v>0.35</v>
      </c>
      <c r="E1682" s="27">
        <v>0</v>
      </c>
    </row>
    <row r="1683" spans="1:5" x14ac:dyDescent="0.35">
      <c r="A1683" s="125"/>
      <c r="B1683" s="126"/>
      <c r="C1683" s="50" t="s">
        <v>196</v>
      </c>
      <c r="D1683" s="28">
        <v>0.4</v>
      </c>
      <c r="E1683" s="27">
        <v>0</v>
      </c>
    </row>
    <row r="1684" spans="1:5" x14ac:dyDescent="0.35">
      <c r="A1684" s="125"/>
      <c r="B1684" s="126"/>
      <c r="C1684" s="50" t="s">
        <v>197</v>
      </c>
      <c r="D1684" s="28">
        <v>0.45</v>
      </c>
      <c r="E1684" s="27">
        <v>0</v>
      </c>
    </row>
    <row r="1685" spans="1:5" x14ac:dyDescent="0.35">
      <c r="A1685" s="125"/>
      <c r="B1685" s="126"/>
      <c r="C1685" s="50" t="s">
        <v>198</v>
      </c>
      <c r="D1685" s="28">
        <v>0.5</v>
      </c>
      <c r="E1685" s="27">
        <v>0</v>
      </c>
    </row>
    <row r="1686" spans="1:5" x14ac:dyDescent="0.35">
      <c r="A1686" s="125"/>
      <c r="B1686" s="126"/>
      <c r="C1686" s="50" t="s">
        <v>199</v>
      </c>
      <c r="D1686" s="28">
        <v>0.55000000000000004</v>
      </c>
      <c r="E1686" s="27">
        <v>0</v>
      </c>
    </row>
    <row r="1687" spans="1:5" x14ac:dyDescent="0.35">
      <c r="A1687" s="125"/>
      <c r="B1687" s="126"/>
      <c r="C1687" s="50" t="s">
        <v>200</v>
      </c>
      <c r="D1687" s="28">
        <v>0.6</v>
      </c>
      <c r="E1687" s="27">
        <v>0</v>
      </c>
    </row>
    <row r="1688" spans="1:5" x14ac:dyDescent="0.35">
      <c r="A1688" s="125"/>
      <c r="B1688" s="126"/>
      <c r="C1688" s="50" t="s">
        <v>201</v>
      </c>
      <c r="D1688" s="28">
        <v>0.65</v>
      </c>
      <c r="E1688" s="27">
        <v>0</v>
      </c>
    </row>
    <row r="1689" spans="1:5" x14ac:dyDescent="0.35">
      <c r="A1689" s="125"/>
      <c r="B1689" s="126"/>
      <c r="C1689" s="50" t="s">
        <v>202</v>
      </c>
      <c r="D1689" s="28">
        <v>0.7</v>
      </c>
      <c r="E1689" s="27">
        <v>0</v>
      </c>
    </row>
    <row r="1690" spans="1:5" x14ac:dyDescent="0.35">
      <c r="A1690" s="125"/>
      <c r="B1690" s="126"/>
      <c r="C1690" s="50" t="s">
        <v>203</v>
      </c>
      <c r="D1690" s="28">
        <v>0.75</v>
      </c>
      <c r="E1690" s="27">
        <v>0</v>
      </c>
    </row>
    <row r="1691" spans="1:5" x14ac:dyDescent="0.35">
      <c r="A1691" s="125"/>
      <c r="B1691" s="126"/>
      <c r="C1691" s="50" t="s">
        <v>204</v>
      </c>
      <c r="D1691" s="28">
        <v>0.8</v>
      </c>
      <c r="E1691" s="27">
        <v>0</v>
      </c>
    </row>
    <row r="1692" spans="1:5" x14ac:dyDescent="0.35">
      <c r="A1692" s="125"/>
      <c r="B1692" s="126"/>
      <c r="C1692" s="50" t="s">
        <v>205</v>
      </c>
      <c r="D1692" s="28">
        <v>0.85</v>
      </c>
      <c r="E1692" s="27">
        <v>0</v>
      </c>
    </row>
    <row r="1693" spans="1:5" x14ac:dyDescent="0.35">
      <c r="A1693" s="125"/>
      <c r="B1693" s="126"/>
      <c r="C1693" s="50" t="s">
        <v>206</v>
      </c>
      <c r="D1693" s="28">
        <v>0.9</v>
      </c>
      <c r="E1693" s="27">
        <v>0</v>
      </c>
    </row>
    <row r="1694" spans="1:5" x14ac:dyDescent="0.35">
      <c r="A1694" s="125"/>
      <c r="B1694" s="126"/>
      <c r="C1694" s="50" t="s">
        <v>207</v>
      </c>
      <c r="D1694" s="28">
        <v>0.95</v>
      </c>
      <c r="E1694" s="27">
        <v>0</v>
      </c>
    </row>
    <row r="1695" spans="1:5" x14ac:dyDescent="0.35">
      <c r="A1695" s="125"/>
      <c r="B1695" s="126"/>
      <c r="C1695" s="50" t="s">
        <v>208</v>
      </c>
      <c r="D1695" s="28">
        <v>1</v>
      </c>
      <c r="E1695" s="27">
        <v>0</v>
      </c>
    </row>
    <row r="1696" spans="1:5" x14ac:dyDescent="0.35">
      <c r="A1696" s="125"/>
      <c r="B1696" s="126"/>
      <c r="C1696" s="49" t="s">
        <v>134</v>
      </c>
      <c r="D1696" s="26" t="s">
        <v>136</v>
      </c>
      <c r="E1696" s="26" t="s">
        <v>136</v>
      </c>
    </row>
    <row r="1697" spans="1:5" x14ac:dyDescent="0.35">
      <c r="A1697" s="125"/>
      <c r="B1697" s="126"/>
    </row>
    <row r="1698" spans="1:5" x14ac:dyDescent="0.35">
      <c r="A1698" s="125"/>
      <c r="B1698" s="126"/>
    </row>
    <row r="1699" spans="1:5" x14ac:dyDescent="0.35">
      <c r="A1699" s="125"/>
      <c r="B1699" s="126"/>
    </row>
    <row r="1700" spans="1:5" ht="15" customHeight="1" x14ac:dyDescent="0.35">
      <c r="A1700" s="125">
        <f>A1675+1</f>
        <v>69</v>
      </c>
      <c r="B1700" s="126" t="str">
        <f>"Lista  "  &amp;A1700&amp; "  "&amp; LOOKUP(A1700,'entrada datos Edificación'!$E$3:$E$239,'entrada datos Edificación'!$I$3:$I$239)</f>
        <v>Lista  69  Paneles hormigón reforzados con fibra de vidrio</v>
      </c>
      <c r="C1700" s="49" t="s">
        <v>252</v>
      </c>
      <c r="D1700" s="27">
        <v>0</v>
      </c>
      <c r="E1700" s="27">
        <v>0</v>
      </c>
    </row>
    <row r="1701" spans="1:5" ht="15" customHeight="1" x14ac:dyDescent="0.35">
      <c r="A1701" s="125"/>
      <c r="B1701" s="126"/>
      <c r="C1701" s="50" t="s">
        <v>189</v>
      </c>
      <c r="D1701" s="28">
        <v>0.05</v>
      </c>
      <c r="E1701" s="27">
        <v>0</v>
      </c>
    </row>
    <row r="1702" spans="1:5" x14ac:dyDescent="0.35">
      <c r="A1702" s="125"/>
      <c r="B1702" s="126"/>
      <c r="C1702" s="50" t="s">
        <v>190</v>
      </c>
      <c r="D1702" s="28">
        <v>0.1</v>
      </c>
      <c r="E1702" s="27">
        <v>0</v>
      </c>
    </row>
    <row r="1703" spans="1:5" x14ac:dyDescent="0.35">
      <c r="A1703" s="125"/>
      <c r="B1703" s="126"/>
      <c r="C1703" s="50" t="s">
        <v>191</v>
      </c>
      <c r="D1703" s="28">
        <v>0.15</v>
      </c>
      <c r="E1703" s="27">
        <v>0</v>
      </c>
    </row>
    <row r="1704" spans="1:5" x14ac:dyDescent="0.35">
      <c r="A1704" s="125"/>
      <c r="B1704" s="126"/>
      <c r="C1704" s="50" t="s">
        <v>192</v>
      </c>
      <c r="D1704" s="28">
        <v>0.2</v>
      </c>
      <c r="E1704" s="27">
        <v>0</v>
      </c>
    </row>
    <row r="1705" spans="1:5" x14ac:dyDescent="0.35">
      <c r="A1705" s="125"/>
      <c r="B1705" s="126"/>
      <c r="C1705" s="50" t="s">
        <v>193</v>
      </c>
      <c r="D1705" s="28">
        <v>0.25</v>
      </c>
      <c r="E1705" s="27">
        <v>0</v>
      </c>
    </row>
    <row r="1706" spans="1:5" x14ac:dyDescent="0.35">
      <c r="A1706" s="125"/>
      <c r="B1706" s="126"/>
      <c r="C1706" s="50" t="s">
        <v>194</v>
      </c>
      <c r="D1706" s="28">
        <v>0.3</v>
      </c>
      <c r="E1706" s="27">
        <v>0</v>
      </c>
    </row>
    <row r="1707" spans="1:5" x14ac:dyDescent="0.35">
      <c r="A1707" s="125"/>
      <c r="B1707" s="126"/>
      <c r="C1707" s="50" t="s">
        <v>195</v>
      </c>
      <c r="D1707" s="28">
        <v>0.35</v>
      </c>
      <c r="E1707" s="27">
        <v>0</v>
      </c>
    </row>
    <row r="1708" spans="1:5" x14ac:dyDescent="0.35">
      <c r="A1708" s="125"/>
      <c r="B1708" s="126"/>
      <c r="C1708" s="50" t="s">
        <v>196</v>
      </c>
      <c r="D1708" s="28">
        <v>0.4</v>
      </c>
      <c r="E1708" s="27">
        <v>0</v>
      </c>
    </row>
    <row r="1709" spans="1:5" x14ac:dyDescent="0.35">
      <c r="A1709" s="125"/>
      <c r="B1709" s="126"/>
      <c r="C1709" s="50" t="s">
        <v>197</v>
      </c>
      <c r="D1709" s="28">
        <v>0.45</v>
      </c>
      <c r="E1709" s="27">
        <v>0</v>
      </c>
    </row>
    <row r="1710" spans="1:5" x14ac:dyDescent="0.35">
      <c r="A1710" s="125"/>
      <c r="B1710" s="126"/>
      <c r="C1710" s="50" t="s">
        <v>198</v>
      </c>
      <c r="D1710" s="28">
        <v>0.5</v>
      </c>
      <c r="E1710" s="27">
        <v>0</v>
      </c>
    </row>
    <row r="1711" spans="1:5" x14ac:dyDescent="0.35">
      <c r="A1711" s="125"/>
      <c r="B1711" s="126"/>
      <c r="C1711" s="50" t="s">
        <v>199</v>
      </c>
      <c r="D1711" s="28">
        <v>0.55000000000000004</v>
      </c>
      <c r="E1711" s="27">
        <v>0</v>
      </c>
    </row>
    <row r="1712" spans="1:5" x14ac:dyDescent="0.35">
      <c r="A1712" s="125"/>
      <c r="B1712" s="126"/>
      <c r="C1712" s="50" t="s">
        <v>200</v>
      </c>
      <c r="D1712" s="28">
        <v>0.6</v>
      </c>
      <c r="E1712" s="27">
        <v>0</v>
      </c>
    </row>
    <row r="1713" spans="1:5" x14ac:dyDescent="0.35">
      <c r="A1713" s="125"/>
      <c r="B1713" s="126"/>
      <c r="C1713" s="50" t="s">
        <v>201</v>
      </c>
      <c r="D1713" s="28">
        <v>0.65</v>
      </c>
      <c r="E1713" s="27">
        <v>0</v>
      </c>
    </row>
    <row r="1714" spans="1:5" x14ac:dyDescent="0.35">
      <c r="A1714" s="125"/>
      <c r="B1714" s="126"/>
      <c r="C1714" s="50" t="s">
        <v>202</v>
      </c>
      <c r="D1714" s="28">
        <v>0.7</v>
      </c>
      <c r="E1714" s="27">
        <v>0</v>
      </c>
    </row>
    <row r="1715" spans="1:5" x14ac:dyDescent="0.35">
      <c r="A1715" s="125"/>
      <c r="B1715" s="126"/>
      <c r="C1715" s="50" t="s">
        <v>203</v>
      </c>
      <c r="D1715" s="28">
        <v>0.75</v>
      </c>
      <c r="E1715" s="27">
        <v>0</v>
      </c>
    </row>
    <row r="1716" spans="1:5" x14ac:dyDescent="0.35">
      <c r="A1716" s="125"/>
      <c r="B1716" s="126"/>
      <c r="C1716" s="50" t="s">
        <v>204</v>
      </c>
      <c r="D1716" s="28">
        <v>0.8</v>
      </c>
      <c r="E1716" s="27">
        <v>0</v>
      </c>
    </row>
    <row r="1717" spans="1:5" x14ac:dyDescent="0.35">
      <c r="A1717" s="125"/>
      <c r="B1717" s="126"/>
      <c r="C1717" s="50" t="s">
        <v>205</v>
      </c>
      <c r="D1717" s="28">
        <v>0.85</v>
      </c>
      <c r="E1717" s="27">
        <v>0</v>
      </c>
    </row>
    <row r="1718" spans="1:5" x14ac:dyDescent="0.35">
      <c r="A1718" s="125"/>
      <c r="B1718" s="126"/>
      <c r="C1718" s="50" t="s">
        <v>206</v>
      </c>
      <c r="D1718" s="28">
        <v>0.9</v>
      </c>
      <c r="E1718" s="27">
        <v>0</v>
      </c>
    </row>
    <row r="1719" spans="1:5" x14ac:dyDescent="0.35">
      <c r="A1719" s="125"/>
      <c r="B1719" s="126"/>
      <c r="C1719" s="50" t="s">
        <v>207</v>
      </c>
      <c r="D1719" s="28">
        <v>0.95</v>
      </c>
      <c r="E1719" s="27">
        <v>0</v>
      </c>
    </row>
    <row r="1720" spans="1:5" x14ac:dyDescent="0.35">
      <c r="A1720" s="125"/>
      <c r="B1720" s="126"/>
      <c r="C1720" s="50" t="s">
        <v>208</v>
      </c>
      <c r="D1720" s="28">
        <v>1</v>
      </c>
      <c r="E1720" s="27">
        <v>0</v>
      </c>
    </row>
    <row r="1721" spans="1:5" x14ac:dyDescent="0.35">
      <c r="A1721" s="125"/>
      <c r="B1721" s="126"/>
      <c r="C1721" s="49" t="s">
        <v>134</v>
      </c>
      <c r="D1721" s="26" t="s">
        <v>136</v>
      </c>
      <c r="E1721" s="26" t="s">
        <v>136</v>
      </c>
    </row>
    <row r="1722" spans="1:5" x14ac:dyDescent="0.35">
      <c r="A1722" s="125"/>
      <c r="B1722" s="126"/>
    </row>
    <row r="1723" spans="1:5" x14ac:dyDescent="0.35">
      <c r="A1723" s="125"/>
      <c r="B1723" s="126"/>
    </row>
    <row r="1724" spans="1:5" x14ac:dyDescent="0.35">
      <c r="A1724" s="125"/>
      <c r="B1724" s="126"/>
    </row>
    <row r="1725" spans="1:5" ht="15" customHeight="1" x14ac:dyDescent="0.35">
      <c r="A1725" s="125">
        <f>A1700+1</f>
        <v>70</v>
      </c>
      <c r="B1725" s="126" t="str">
        <f>"Lista  "  &amp;A1725&amp; "  "&amp; LOOKUP(A1725,'entrada datos Edificación'!$E$3:$E$239,'entrada datos Edificación'!$I$3:$I$239)</f>
        <v>Lista  70  SATE (XPS)</v>
      </c>
      <c r="C1725" s="49" t="s">
        <v>252</v>
      </c>
      <c r="D1725" s="27">
        <v>0</v>
      </c>
      <c r="E1725" s="27">
        <v>0</v>
      </c>
    </row>
    <row r="1726" spans="1:5" ht="15" customHeight="1" x14ac:dyDescent="0.35">
      <c r="A1726" s="125"/>
      <c r="B1726" s="126"/>
      <c r="C1726" s="50" t="s">
        <v>189</v>
      </c>
      <c r="D1726" s="28">
        <v>0.05</v>
      </c>
      <c r="E1726" s="27">
        <v>0</v>
      </c>
    </row>
    <row r="1727" spans="1:5" x14ac:dyDescent="0.35">
      <c r="A1727" s="125"/>
      <c r="B1727" s="126"/>
      <c r="C1727" s="50" t="s">
        <v>190</v>
      </c>
      <c r="D1727" s="28">
        <v>0.1</v>
      </c>
      <c r="E1727" s="27">
        <v>0</v>
      </c>
    </row>
    <row r="1728" spans="1:5" x14ac:dyDescent="0.35">
      <c r="A1728" s="125"/>
      <c r="B1728" s="126"/>
      <c r="C1728" s="50" t="s">
        <v>191</v>
      </c>
      <c r="D1728" s="28">
        <v>0.15</v>
      </c>
      <c r="E1728" s="27">
        <v>0</v>
      </c>
    </row>
    <row r="1729" spans="1:5" x14ac:dyDescent="0.35">
      <c r="A1729" s="125"/>
      <c r="B1729" s="126"/>
      <c r="C1729" s="50" t="s">
        <v>192</v>
      </c>
      <c r="D1729" s="28">
        <v>0.2</v>
      </c>
      <c r="E1729" s="27">
        <v>0</v>
      </c>
    </row>
    <row r="1730" spans="1:5" x14ac:dyDescent="0.35">
      <c r="A1730" s="125"/>
      <c r="B1730" s="126"/>
      <c r="C1730" s="50" t="s">
        <v>193</v>
      </c>
      <c r="D1730" s="28">
        <v>0.25</v>
      </c>
      <c r="E1730" s="27">
        <v>0</v>
      </c>
    </row>
    <row r="1731" spans="1:5" x14ac:dyDescent="0.35">
      <c r="A1731" s="125"/>
      <c r="B1731" s="126"/>
      <c r="C1731" s="50" t="s">
        <v>194</v>
      </c>
      <c r="D1731" s="28">
        <v>0.3</v>
      </c>
      <c r="E1731" s="27">
        <v>0</v>
      </c>
    </row>
    <row r="1732" spans="1:5" x14ac:dyDescent="0.35">
      <c r="A1732" s="125"/>
      <c r="B1732" s="126"/>
      <c r="C1732" s="50" t="s">
        <v>195</v>
      </c>
      <c r="D1732" s="28">
        <v>0.35</v>
      </c>
      <c r="E1732" s="27">
        <v>0</v>
      </c>
    </row>
    <row r="1733" spans="1:5" x14ac:dyDescent="0.35">
      <c r="A1733" s="125"/>
      <c r="B1733" s="126"/>
      <c r="C1733" s="50" t="s">
        <v>196</v>
      </c>
      <c r="D1733" s="28">
        <v>0.4</v>
      </c>
      <c r="E1733" s="27">
        <v>0</v>
      </c>
    </row>
    <row r="1734" spans="1:5" x14ac:dyDescent="0.35">
      <c r="A1734" s="125"/>
      <c r="B1734" s="126"/>
      <c r="C1734" s="50" t="s">
        <v>197</v>
      </c>
      <c r="D1734" s="28">
        <v>0.45</v>
      </c>
      <c r="E1734" s="27">
        <v>0</v>
      </c>
    </row>
    <row r="1735" spans="1:5" x14ac:dyDescent="0.35">
      <c r="A1735" s="125"/>
      <c r="B1735" s="126"/>
      <c r="C1735" s="50" t="s">
        <v>198</v>
      </c>
      <c r="D1735" s="28">
        <v>0.5</v>
      </c>
      <c r="E1735" s="27">
        <v>0</v>
      </c>
    </row>
    <row r="1736" spans="1:5" x14ac:dyDescent="0.35">
      <c r="A1736" s="125"/>
      <c r="B1736" s="126"/>
      <c r="C1736" s="50" t="s">
        <v>199</v>
      </c>
      <c r="D1736" s="28">
        <v>0.55000000000000004</v>
      </c>
      <c r="E1736" s="27">
        <v>0</v>
      </c>
    </row>
    <row r="1737" spans="1:5" x14ac:dyDescent="0.35">
      <c r="A1737" s="125"/>
      <c r="B1737" s="126"/>
      <c r="C1737" s="50" t="s">
        <v>200</v>
      </c>
      <c r="D1737" s="28">
        <v>0.6</v>
      </c>
      <c r="E1737" s="27">
        <v>0</v>
      </c>
    </row>
    <row r="1738" spans="1:5" x14ac:dyDescent="0.35">
      <c r="A1738" s="125"/>
      <c r="B1738" s="126"/>
      <c r="C1738" s="50" t="s">
        <v>201</v>
      </c>
      <c r="D1738" s="28">
        <v>0.65</v>
      </c>
      <c r="E1738" s="27">
        <v>0</v>
      </c>
    </row>
    <row r="1739" spans="1:5" x14ac:dyDescent="0.35">
      <c r="A1739" s="125"/>
      <c r="B1739" s="126"/>
      <c r="C1739" s="50" t="s">
        <v>202</v>
      </c>
      <c r="D1739" s="28">
        <v>0.7</v>
      </c>
      <c r="E1739" s="27">
        <v>0</v>
      </c>
    </row>
    <row r="1740" spans="1:5" x14ac:dyDescent="0.35">
      <c r="A1740" s="125"/>
      <c r="B1740" s="126"/>
      <c r="C1740" s="50" t="s">
        <v>203</v>
      </c>
      <c r="D1740" s="28">
        <v>0.75</v>
      </c>
      <c r="E1740" s="27">
        <v>0</v>
      </c>
    </row>
    <row r="1741" spans="1:5" x14ac:dyDescent="0.35">
      <c r="A1741" s="125"/>
      <c r="B1741" s="126"/>
      <c r="C1741" s="50" t="s">
        <v>204</v>
      </c>
      <c r="D1741" s="28">
        <v>0.8</v>
      </c>
      <c r="E1741" s="27">
        <v>0</v>
      </c>
    </row>
    <row r="1742" spans="1:5" x14ac:dyDescent="0.35">
      <c r="A1742" s="125"/>
      <c r="B1742" s="126"/>
      <c r="C1742" s="50" t="s">
        <v>205</v>
      </c>
      <c r="D1742" s="28">
        <v>0.85</v>
      </c>
      <c r="E1742" s="27">
        <v>0</v>
      </c>
    </row>
    <row r="1743" spans="1:5" x14ac:dyDescent="0.35">
      <c r="A1743" s="125"/>
      <c r="B1743" s="126"/>
      <c r="C1743" s="50" t="s">
        <v>206</v>
      </c>
      <c r="D1743" s="28">
        <v>0.9</v>
      </c>
      <c r="E1743" s="27">
        <v>0</v>
      </c>
    </row>
    <row r="1744" spans="1:5" x14ac:dyDescent="0.35">
      <c r="A1744" s="125"/>
      <c r="B1744" s="126"/>
      <c r="C1744" s="50" t="s">
        <v>207</v>
      </c>
      <c r="D1744" s="28">
        <v>0.95</v>
      </c>
      <c r="E1744" s="27">
        <v>0</v>
      </c>
    </row>
    <row r="1745" spans="1:5" x14ac:dyDescent="0.35">
      <c r="A1745" s="125"/>
      <c r="B1745" s="126"/>
      <c r="C1745" s="50" t="s">
        <v>208</v>
      </c>
      <c r="D1745" s="28">
        <v>1</v>
      </c>
      <c r="E1745" s="27">
        <v>0</v>
      </c>
    </row>
    <row r="1746" spans="1:5" x14ac:dyDescent="0.35">
      <c r="A1746" s="125"/>
      <c r="B1746" s="126"/>
      <c r="C1746" s="49" t="s">
        <v>134</v>
      </c>
      <c r="D1746" s="26" t="s">
        <v>136</v>
      </c>
      <c r="E1746" s="26" t="s">
        <v>136</v>
      </c>
    </row>
    <row r="1747" spans="1:5" x14ac:dyDescent="0.35">
      <c r="A1747" s="125"/>
      <c r="B1747" s="126"/>
    </row>
    <row r="1748" spans="1:5" x14ac:dyDescent="0.35">
      <c r="A1748" s="125"/>
      <c r="B1748" s="126"/>
    </row>
    <row r="1749" spans="1:5" x14ac:dyDescent="0.35">
      <c r="A1749" s="125"/>
      <c r="B1749" s="126"/>
    </row>
    <row r="1750" spans="1:5" ht="15" customHeight="1" x14ac:dyDescent="0.35">
      <c r="A1750" s="125">
        <f>A1725+1</f>
        <v>71</v>
      </c>
      <c r="B1750" s="126" t="str">
        <f>"Lista  "  &amp;A1750&amp; "  "&amp; LOOKUP(A1750,'entrada datos Edificación'!$E$3:$E$239,'entrada datos Edificación'!$I$3:$I$239)</f>
        <v>Lista  71  SATE(EPS)</v>
      </c>
      <c r="C1750" s="49" t="s">
        <v>252</v>
      </c>
      <c r="D1750" s="27">
        <v>0</v>
      </c>
      <c r="E1750" s="27">
        <v>0</v>
      </c>
    </row>
    <row r="1751" spans="1:5" ht="15" customHeight="1" x14ac:dyDescent="0.35">
      <c r="A1751" s="125"/>
      <c r="B1751" s="126"/>
      <c r="C1751" s="50" t="s">
        <v>189</v>
      </c>
      <c r="D1751" s="28">
        <v>0.05</v>
      </c>
      <c r="E1751" s="27">
        <v>0</v>
      </c>
    </row>
    <row r="1752" spans="1:5" x14ac:dyDescent="0.35">
      <c r="A1752" s="125"/>
      <c r="B1752" s="126"/>
      <c r="C1752" s="50" t="s">
        <v>190</v>
      </c>
      <c r="D1752" s="28">
        <v>0.1</v>
      </c>
      <c r="E1752" s="27">
        <v>0</v>
      </c>
    </row>
    <row r="1753" spans="1:5" x14ac:dyDescent="0.35">
      <c r="A1753" s="125"/>
      <c r="B1753" s="126"/>
      <c r="C1753" s="50" t="s">
        <v>191</v>
      </c>
      <c r="D1753" s="28">
        <v>0.15</v>
      </c>
      <c r="E1753" s="27">
        <v>0</v>
      </c>
    </row>
    <row r="1754" spans="1:5" x14ac:dyDescent="0.35">
      <c r="A1754" s="125"/>
      <c r="B1754" s="126"/>
      <c r="C1754" s="50" t="s">
        <v>192</v>
      </c>
      <c r="D1754" s="28">
        <v>0.2</v>
      </c>
      <c r="E1754" s="27">
        <v>0</v>
      </c>
    </row>
    <row r="1755" spans="1:5" x14ac:dyDescent="0.35">
      <c r="A1755" s="125"/>
      <c r="B1755" s="126"/>
      <c r="C1755" s="50" t="s">
        <v>193</v>
      </c>
      <c r="D1755" s="28">
        <v>0.25</v>
      </c>
      <c r="E1755" s="27">
        <v>0</v>
      </c>
    </row>
    <row r="1756" spans="1:5" x14ac:dyDescent="0.35">
      <c r="A1756" s="125"/>
      <c r="B1756" s="126"/>
      <c r="C1756" s="50" t="s">
        <v>194</v>
      </c>
      <c r="D1756" s="28">
        <v>0.3</v>
      </c>
      <c r="E1756" s="27">
        <v>0</v>
      </c>
    </row>
    <row r="1757" spans="1:5" x14ac:dyDescent="0.35">
      <c r="A1757" s="125"/>
      <c r="B1757" s="126"/>
      <c r="C1757" s="50" t="s">
        <v>195</v>
      </c>
      <c r="D1757" s="28">
        <v>0.35</v>
      </c>
      <c r="E1757" s="27">
        <v>0</v>
      </c>
    </row>
    <row r="1758" spans="1:5" x14ac:dyDescent="0.35">
      <c r="A1758" s="125"/>
      <c r="B1758" s="126"/>
      <c r="C1758" s="50" t="s">
        <v>196</v>
      </c>
      <c r="D1758" s="28">
        <v>0.4</v>
      </c>
      <c r="E1758" s="27">
        <v>0</v>
      </c>
    </row>
    <row r="1759" spans="1:5" x14ac:dyDescent="0.35">
      <c r="A1759" s="125"/>
      <c r="B1759" s="126"/>
      <c r="C1759" s="50" t="s">
        <v>197</v>
      </c>
      <c r="D1759" s="28">
        <v>0.45</v>
      </c>
      <c r="E1759" s="27">
        <v>0</v>
      </c>
    </row>
    <row r="1760" spans="1:5" x14ac:dyDescent="0.35">
      <c r="A1760" s="125"/>
      <c r="B1760" s="126"/>
      <c r="C1760" s="50" t="s">
        <v>198</v>
      </c>
      <c r="D1760" s="28">
        <v>0.5</v>
      </c>
      <c r="E1760" s="27">
        <v>0</v>
      </c>
    </row>
    <row r="1761" spans="1:5" x14ac:dyDescent="0.35">
      <c r="A1761" s="125"/>
      <c r="B1761" s="126"/>
      <c r="C1761" s="50" t="s">
        <v>199</v>
      </c>
      <c r="D1761" s="28">
        <v>0.55000000000000004</v>
      </c>
      <c r="E1761" s="27">
        <v>0</v>
      </c>
    </row>
    <row r="1762" spans="1:5" x14ac:dyDescent="0.35">
      <c r="A1762" s="125"/>
      <c r="B1762" s="126"/>
      <c r="C1762" s="50" t="s">
        <v>200</v>
      </c>
      <c r="D1762" s="28">
        <v>0.6</v>
      </c>
      <c r="E1762" s="27">
        <v>0</v>
      </c>
    </row>
    <row r="1763" spans="1:5" x14ac:dyDescent="0.35">
      <c r="A1763" s="125"/>
      <c r="B1763" s="126"/>
      <c r="C1763" s="50" t="s">
        <v>201</v>
      </c>
      <c r="D1763" s="28">
        <v>0.65</v>
      </c>
      <c r="E1763" s="27">
        <v>0</v>
      </c>
    </row>
    <row r="1764" spans="1:5" x14ac:dyDescent="0.35">
      <c r="A1764" s="125"/>
      <c r="B1764" s="126"/>
      <c r="C1764" s="50" t="s">
        <v>202</v>
      </c>
      <c r="D1764" s="28">
        <v>0.7</v>
      </c>
      <c r="E1764" s="27">
        <v>0</v>
      </c>
    </row>
    <row r="1765" spans="1:5" x14ac:dyDescent="0.35">
      <c r="A1765" s="125"/>
      <c r="B1765" s="126"/>
      <c r="C1765" s="50" t="s">
        <v>203</v>
      </c>
      <c r="D1765" s="28">
        <v>0.75</v>
      </c>
      <c r="E1765" s="27">
        <v>0</v>
      </c>
    </row>
    <row r="1766" spans="1:5" x14ac:dyDescent="0.35">
      <c r="A1766" s="125"/>
      <c r="B1766" s="126"/>
      <c r="C1766" s="50" t="s">
        <v>204</v>
      </c>
      <c r="D1766" s="28">
        <v>0.8</v>
      </c>
      <c r="E1766" s="27">
        <v>0</v>
      </c>
    </row>
    <row r="1767" spans="1:5" x14ac:dyDescent="0.35">
      <c r="A1767" s="125"/>
      <c r="B1767" s="126"/>
      <c r="C1767" s="50" t="s">
        <v>205</v>
      </c>
      <c r="D1767" s="28">
        <v>0.85</v>
      </c>
      <c r="E1767" s="27">
        <v>0</v>
      </c>
    </row>
    <row r="1768" spans="1:5" x14ac:dyDescent="0.35">
      <c r="A1768" s="125"/>
      <c r="B1768" s="126"/>
      <c r="C1768" s="50" t="s">
        <v>206</v>
      </c>
      <c r="D1768" s="28">
        <v>0.9</v>
      </c>
      <c r="E1768" s="27">
        <v>0</v>
      </c>
    </row>
    <row r="1769" spans="1:5" x14ac:dyDescent="0.35">
      <c r="A1769" s="125"/>
      <c r="B1769" s="126"/>
      <c r="C1769" s="50" t="s">
        <v>207</v>
      </c>
      <c r="D1769" s="28">
        <v>0.95</v>
      </c>
      <c r="E1769" s="27">
        <v>0</v>
      </c>
    </row>
    <row r="1770" spans="1:5" x14ac:dyDescent="0.35">
      <c r="A1770" s="125"/>
      <c r="B1770" s="126"/>
      <c r="C1770" s="50" t="s">
        <v>208</v>
      </c>
      <c r="D1770" s="28">
        <v>1</v>
      </c>
      <c r="E1770" s="27">
        <v>0</v>
      </c>
    </row>
    <row r="1771" spans="1:5" x14ac:dyDescent="0.35">
      <c r="A1771" s="125"/>
      <c r="B1771" s="126"/>
      <c r="C1771" s="49" t="s">
        <v>134</v>
      </c>
      <c r="D1771" s="26" t="s">
        <v>136</v>
      </c>
      <c r="E1771" s="26" t="s">
        <v>136</v>
      </c>
    </row>
    <row r="1772" spans="1:5" x14ac:dyDescent="0.35">
      <c r="A1772" s="125"/>
      <c r="B1772" s="126"/>
    </row>
    <row r="1773" spans="1:5" x14ac:dyDescent="0.35">
      <c r="A1773" s="125"/>
      <c r="B1773" s="126"/>
    </row>
    <row r="1774" spans="1:5" x14ac:dyDescent="0.35">
      <c r="A1774" s="125"/>
      <c r="B1774" s="126"/>
    </row>
    <row r="1775" spans="1:5" ht="15" customHeight="1" x14ac:dyDescent="0.35">
      <c r="A1775" s="125">
        <f>A1750+1</f>
        <v>72</v>
      </c>
      <c r="B1775" s="126" t="str">
        <f>"Lista  "  &amp;A1775&amp; "  "&amp; LOOKUP(A1775,'entrada datos Edificación'!$E$3:$E$239,'entrada datos Edificación'!$I$3:$I$239)</f>
        <v>Lista  72  SATE(lanas minerales)</v>
      </c>
      <c r="C1775" s="49" t="s">
        <v>252</v>
      </c>
      <c r="D1775" s="27">
        <v>0</v>
      </c>
      <c r="E1775" s="27">
        <v>0</v>
      </c>
    </row>
    <row r="1776" spans="1:5" ht="15" customHeight="1" x14ac:dyDescent="0.35">
      <c r="A1776" s="125"/>
      <c r="B1776" s="126"/>
      <c r="C1776" s="50" t="s">
        <v>189</v>
      </c>
      <c r="D1776" s="28">
        <v>0.05</v>
      </c>
      <c r="E1776" s="27">
        <v>0</v>
      </c>
    </row>
    <row r="1777" spans="1:5" x14ac:dyDescent="0.35">
      <c r="A1777" s="125"/>
      <c r="B1777" s="126"/>
      <c r="C1777" s="50" t="s">
        <v>190</v>
      </c>
      <c r="D1777" s="28">
        <v>0.1</v>
      </c>
      <c r="E1777" s="27">
        <v>0</v>
      </c>
    </row>
    <row r="1778" spans="1:5" x14ac:dyDescent="0.35">
      <c r="A1778" s="125"/>
      <c r="B1778" s="126"/>
      <c r="C1778" s="50" t="s">
        <v>191</v>
      </c>
      <c r="D1778" s="28">
        <v>0.15</v>
      </c>
      <c r="E1778" s="27">
        <v>0</v>
      </c>
    </row>
    <row r="1779" spans="1:5" x14ac:dyDescent="0.35">
      <c r="A1779" s="125"/>
      <c r="B1779" s="126"/>
      <c r="C1779" s="50" t="s">
        <v>192</v>
      </c>
      <c r="D1779" s="28">
        <v>0.2</v>
      </c>
      <c r="E1779" s="27">
        <v>0</v>
      </c>
    </row>
    <row r="1780" spans="1:5" x14ac:dyDescent="0.35">
      <c r="A1780" s="125"/>
      <c r="B1780" s="126"/>
      <c r="C1780" s="50" t="s">
        <v>193</v>
      </c>
      <c r="D1780" s="28">
        <v>0.25</v>
      </c>
      <c r="E1780" s="27">
        <v>0</v>
      </c>
    </row>
    <row r="1781" spans="1:5" x14ac:dyDescent="0.35">
      <c r="A1781" s="125"/>
      <c r="B1781" s="126"/>
      <c r="C1781" s="50" t="s">
        <v>194</v>
      </c>
      <c r="D1781" s="28">
        <v>0.3</v>
      </c>
      <c r="E1781" s="27">
        <v>0</v>
      </c>
    </row>
    <row r="1782" spans="1:5" x14ac:dyDescent="0.35">
      <c r="A1782" s="125"/>
      <c r="B1782" s="126"/>
      <c r="C1782" s="50" t="s">
        <v>195</v>
      </c>
      <c r="D1782" s="28">
        <v>0.35</v>
      </c>
      <c r="E1782" s="27">
        <v>0</v>
      </c>
    </row>
    <row r="1783" spans="1:5" x14ac:dyDescent="0.35">
      <c r="A1783" s="125"/>
      <c r="B1783" s="126"/>
      <c r="C1783" s="50" t="s">
        <v>196</v>
      </c>
      <c r="D1783" s="28">
        <v>0.4</v>
      </c>
      <c r="E1783" s="27">
        <v>0</v>
      </c>
    </row>
    <row r="1784" spans="1:5" x14ac:dyDescent="0.35">
      <c r="A1784" s="125"/>
      <c r="B1784" s="126"/>
      <c r="C1784" s="50" t="s">
        <v>197</v>
      </c>
      <c r="D1784" s="28">
        <v>0.45</v>
      </c>
      <c r="E1784" s="27">
        <v>0</v>
      </c>
    </row>
    <row r="1785" spans="1:5" x14ac:dyDescent="0.35">
      <c r="A1785" s="125"/>
      <c r="B1785" s="126"/>
      <c r="C1785" s="50" t="s">
        <v>198</v>
      </c>
      <c r="D1785" s="28">
        <v>0.5</v>
      </c>
      <c r="E1785" s="27">
        <v>0</v>
      </c>
    </row>
    <row r="1786" spans="1:5" x14ac:dyDescent="0.35">
      <c r="A1786" s="125"/>
      <c r="B1786" s="126"/>
      <c r="C1786" s="50" t="s">
        <v>199</v>
      </c>
      <c r="D1786" s="28">
        <v>0.55000000000000004</v>
      </c>
      <c r="E1786" s="27">
        <v>0</v>
      </c>
    </row>
    <row r="1787" spans="1:5" x14ac:dyDescent="0.35">
      <c r="A1787" s="125"/>
      <c r="B1787" s="126"/>
      <c r="C1787" s="50" t="s">
        <v>200</v>
      </c>
      <c r="D1787" s="28">
        <v>0.6</v>
      </c>
      <c r="E1787" s="27">
        <v>0</v>
      </c>
    </row>
    <row r="1788" spans="1:5" x14ac:dyDescent="0.35">
      <c r="A1788" s="125"/>
      <c r="B1788" s="126"/>
      <c r="C1788" s="50" t="s">
        <v>201</v>
      </c>
      <c r="D1788" s="28">
        <v>0.65</v>
      </c>
      <c r="E1788" s="27">
        <v>0</v>
      </c>
    </row>
    <row r="1789" spans="1:5" x14ac:dyDescent="0.35">
      <c r="A1789" s="125"/>
      <c r="B1789" s="126"/>
      <c r="C1789" s="50" t="s">
        <v>202</v>
      </c>
      <c r="D1789" s="28">
        <v>0.7</v>
      </c>
      <c r="E1789" s="27">
        <v>0</v>
      </c>
    </row>
    <row r="1790" spans="1:5" x14ac:dyDescent="0.35">
      <c r="A1790" s="125"/>
      <c r="B1790" s="126"/>
      <c r="C1790" s="50" t="s">
        <v>203</v>
      </c>
      <c r="D1790" s="28">
        <v>0.75</v>
      </c>
      <c r="E1790" s="27">
        <v>0</v>
      </c>
    </row>
    <row r="1791" spans="1:5" x14ac:dyDescent="0.35">
      <c r="A1791" s="125"/>
      <c r="B1791" s="126"/>
      <c r="C1791" s="50" t="s">
        <v>204</v>
      </c>
      <c r="D1791" s="28">
        <v>0.8</v>
      </c>
      <c r="E1791" s="27">
        <v>0</v>
      </c>
    </row>
    <row r="1792" spans="1:5" x14ac:dyDescent="0.35">
      <c r="A1792" s="125"/>
      <c r="B1792" s="126"/>
      <c r="C1792" s="50" t="s">
        <v>205</v>
      </c>
      <c r="D1792" s="28">
        <v>0.85</v>
      </c>
      <c r="E1792" s="27">
        <v>0</v>
      </c>
    </row>
    <row r="1793" spans="1:5" x14ac:dyDescent="0.35">
      <c r="A1793" s="125"/>
      <c r="B1793" s="126"/>
      <c r="C1793" s="50" t="s">
        <v>206</v>
      </c>
      <c r="D1793" s="28">
        <v>0.9</v>
      </c>
      <c r="E1793" s="27">
        <v>0</v>
      </c>
    </row>
    <row r="1794" spans="1:5" x14ac:dyDescent="0.35">
      <c r="A1794" s="125"/>
      <c r="B1794" s="126"/>
      <c r="C1794" s="50" t="s">
        <v>207</v>
      </c>
      <c r="D1794" s="28">
        <v>0.95</v>
      </c>
      <c r="E1794" s="27">
        <v>0</v>
      </c>
    </row>
    <row r="1795" spans="1:5" x14ac:dyDescent="0.35">
      <c r="A1795" s="125"/>
      <c r="B1795" s="126"/>
      <c r="C1795" s="50" t="s">
        <v>208</v>
      </c>
      <c r="D1795" s="28">
        <v>1</v>
      </c>
      <c r="E1795" s="27">
        <v>0</v>
      </c>
    </row>
    <row r="1796" spans="1:5" x14ac:dyDescent="0.35">
      <c r="A1796" s="125"/>
      <c r="B1796" s="126"/>
      <c r="C1796" s="49" t="s">
        <v>134</v>
      </c>
      <c r="D1796" s="26" t="s">
        <v>136</v>
      </c>
      <c r="E1796" s="26" t="s">
        <v>136</v>
      </c>
    </row>
    <row r="1797" spans="1:5" x14ac:dyDescent="0.35">
      <c r="A1797" s="125"/>
      <c r="B1797" s="126"/>
    </row>
    <row r="1798" spans="1:5" x14ac:dyDescent="0.35">
      <c r="A1798" s="125"/>
      <c r="B1798" s="126"/>
    </row>
    <row r="1799" spans="1:5" x14ac:dyDescent="0.35">
      <c r="A1799" s="125"/>
      <c r="B1799" s="126"/>
    </row>
    <row r="1800" spans="1:5" ht="15" customHeight="1" x14ac:dyDescent="0.35">
      <c r="A1800" s="125">
        <f>A1775+1</f>
        <v>73</v>
      </c>
      <c r="B1800" s="126" t="str">
        <f>"Lista  "  &amp;A1800&amp; "  "&amp; LOOKUP(A1800,'entrada datos Edificación'!$E$3:$E$239,'entrada datos Edificación'!$I$3:$I$239)</f>
        <v>Lista  73  revoco basados en tierra</v>
      </c>
      <c r="C1800" s="49" t="s">
        <v>252</v>
      </c>
      <c r="D1800" s="27">
        <v>0</v>
      </c>
      <c r="E1800" s="27">
        <v>0</v>
      </c>
    </row>
    <row r="1801" spans="1:5" ht="15" customHeight="1" x14ac:dyDescent="0.35">
      <c r="A1801" s="125"/>
      <c r="B1801" s="126"/>
      <c r="C1801" s="50" t="s">
        <v>189</v>
      </c>
      <c r="D1801" s="28">
        <v>0.05</v>
      </c>
      <c r="E1801" s="27">
        <v>0</v>
      </c>
    </row>
    <row r="1802" spans="1:5" x14ac:dyDescent="0.35">
      <c r="A1802" s="125"/>
      <c r="B1802" s="126"/>
      <c r="C1802" s="50" t="s">
        <v>190</v>
      </c>
      <c r="D1802" s="28">
        <v>0.1</v>
      </c>
      <c r="E1802" s="27">
        <v>0</v>
      </c>
    </row>
    <row r="1803" spans="1:5" x14ac:dyDescent="0.35">
      <c r="A1803" s="125"/>
      <c r="B1803" s="126"/>
      <c r="C1803" s="50" t="s">
        <v>191</v>
      </c>
      <c r="D1803" s="28">
        <v>0.15</v>
      </c>
      <c r="E1803" s="27">
        <v>0</v>
      </c>
    </row>
    <row r="1804" spans="1:5" x14ac:dyDescent="0.35">
      <c r="A1804" s="125"/>
      <c r="B1804" s="126"/>
      <c r="C1804" s="50" t="s">
        <v>192</v>
      </c>
      <c r="D1804" s="28">
        <v>0.2</v>
      </c>
      <c r="E1804" s="27">
        <v>0</v>
      </c>
    </row>
    <row r="1805" spans="1:5" x14ac:dyDescent="0.35">
      <c r="A1805" s="125"/>
      <c r="B1805" s="126"/>
      <c r="C1805" s="50" t="s">
        <v>193</v>
      </c>
      <c r="D1805" s="28">
        <v>0.25</v>
      </c>
      <c r="E1805" s="27">
        <v>0</v>
      </c>
    </row>
    <row r="1806" spans="1:5" x14ac:dyDescent="0.35">
      <c r="A1806" s="125"/>
      <c r="B1806" s="126"/>
      <c r="C1806" s="50" t="s">
        <v>194</v>
      </c>
      <c r="D1806" s="28">
        <v>0.3</v>
      </c>
      <c r="E1806" s="27">
        <v>0</v>
      </c>
    </row>
    <row r="1807" spans="1:5" x14ac:dyDescent="0.35">
      <c r="A1807" s="125"/>
      <c r="B1807" s="126"/>
      <c r="C1807" s="50" t="s">
        <v>195</v>
      </c>
      <c r="D1807" s="28">
        <v>0.35</v>
      </c>
      <c r="E1807" s="27">
        <v>0</v>
      </c>
    </row>
    <row r="1808" spans="1:5" x14ac:dyDescent="0.35">
      <c r="A1808" s="125"/>
      <c r="B1808" s="126"/>
      <c r="C1808" s="50" t="s">
        <v>196</v>
      </c>
      <c r="D1808" s="28">
        <v>0.4</v>
      </c>
      <c r="E1808" s="27">
        <v>0</v>
      </c>
    </row>
    <row r="1809" spans="1:5" x14ac:dyDescent="0.35">
      <c r="A1809" s="125"/>
      <c r="B1809" s="126"/>
      <c r="C1809" s="50" t="s">
        <v>197</v>
      </c>
      <c r="D1809" s="28">
        <v>0.45</v>
      </c>
      <c r="E1809" s="27">
        <v>0</v>
      </c>
    </row>
    <row r="1810" spans="1:5" x14ac:dyDescent="0.35">
      <c r="A1810" s="125"/>
      <c r="B1810" s="126"/>
      <c r="C1810" s="50" t="s">
        <v>198</v>
      </c>
      <c r="D1810" s="28">
        <v>0.5</v>
      </c>
      <c r="E1810" s="27">
        <v>0</v>
      </c>
    </row>
    <row r="1811" spans="1:5" x14ac:dyDescent="0.35">
      <c r="A1811" s="125"/>
      <c r="B1811" s="126"/>
      <c r="C1811" s="50" t="s">
        <v>199</v>
      </c>
      <c r="D1811" s="28">
        <v>0.55000000000000004</v>
      </c>
      <c r="E1811" s="27">
        <v>0</v>
      </c>
    </row>
    <row r="1812" spans="1:5" x14ac:dyDescent="0.35">
      <c r="A1812" s="125"/>
      <c r="B1812" s="126"/>
      <c r="C1812" s="50" t="s">
        <v>200</v>
      </c>
      <c r="D1812" s="28">
        <v>0.6</v>
      </c>
      <c r="E1812" s="27">
        <v>0</v>
      </c>
    </row>
    <row r="1813" spans="1:5" x14ac:dyDescent="0.35">
      <c r="A1813" s="125"/>
      <c r="B1813" s="126"/>
      <c r="C1813" s="50" t="s">
        <v>201</v>
      </c>
      <c r="D1813" s="28">
        <v>0.65</v>
      </c>
      <c r="E1813" s="27">
        <v>0</v>
      </c>
    </row>
    <row r="1814" spans="1:5" x14ac:dyDescent="0.35">
      <c r="A1814" s="125"/>
      <c r="B1814" s="126"/>
      <c r="C1814" s="50" t="s">
        <v>202</v>
      </c>
      <c r="D1814" s="28">
        <v>0.7</v>
      </c>
      <c r="E1814" s="27">
        <v>0</v>
      </c>
    </row>
    <row r="1815" spans="1:5" x14ac:dyDescent="0.35">
      <c r="A1815" s="125"/>
      <c r="B1815" s="126"/>
      <c r="C1815" s="50" t="s">
        <v>203</v>
      </c>
      <c r="D1815" s="28">
        <v>0.75</v>
      </c>
      <c r="E1815" s="27">
        <v>0</v>
      </c>
    </row>
    <row r="1816" spans="1:5" x14ac:dyDescent="0.35">
      <c r="A1816" s="125"/>
      <c r="B1816" s="126"/>
      <c r="C1816" s="50" t="s">
        <v>204</v>
      </c>
      <c r="D1816" s="28">
        <v>0.8</v>
      </c>
      <c r="E1816" s="27">
        <v>0</v>
      </c>
    </row>
    <row r="1817" spans="1:5" x14ac:dyDescent="0.35">
      <c r="A1817" s="125"/>
      <c r="B1817" s="126"/>
      <c r="C1817" s="50" t="s">
        <v>205</v>
      </c>
      <c r="D1817" s="28">
        <v>0.85</v>
      </c>
      <c r="E1817" s="27">
        <v>0</v>
      </c>
    </row>
    <row r="1818" spans="1:5" x14ac:dyDescent="0.35">
      <c r="A1818" s="125"/>
      <c r="B1818" s="126"/>
      <c r="C1818" s="50" t="s">
        <v>206</v>
      </c>
      <c r="D1818" s="28">
        <v>0.9</v>
      </c>
      <c r="E1818" s="27">
        <v>0</v>
      </c>
    </row>
    <row r="1819" spans="1:5" x14ac:dyDescent="0.35">
      <c r="A1819" s="125"/>
      <c r="B1819" s="126"/>
      <c r="C1819" s="50" t="s">
        <v>207</v>
      </c>
      <c r="D1819" s="28">
        <v>0.95</v>
      </c>
      <c r="E1819" s="27">
        <v>0</v>
      </c>
    </row>
    <row r="1820" spans="1:5" x14ac:dyDescent="0.35">
      <c r="A1820" s="125"/>
      <c r="B1820" s="126"/>
      <c r="C1820" s="50" t="s">
        <v>208</v>
      </c>
      <c r="D1820" s="28">
        <v>1</v>
      </c>
      <c r="E1820" s="27">
        <v>0</v>
      </c>
    </row>
    <row r="1821" spans="1:5" x14ac:dyDescent="0.35">
      <c r="A1821" s="125"/>
      <c r="B1821" s="126"/>
      <c r="C1821" s="49" t="s">
        <v>134</v>
      </c>
      <c r="D1821" s="26" t="s">
        <v>136</v>
      </c>
      <c r="E1821" s="26" t="s">
        <v>136</v>
      </c>
    </row>
    <row r="1822" spans="1:5" x14ac:dyDescent="0.35">
      <c r="A1822" s="125"/>
      <c r="B1822" s="126"/>
    </row>
    <row r="1823" spans="1:5" x14ac:dyDescent="0.35">
      <c r="A1823" s="125"/>
      <c r="B1823" s="126"/>
    </row>
    <row r="1824" spans="1:5" x14ac:dyDescent="0.35">
      <c r="A1824" s="125"/>
      <c r="B1824" s="126"/>
    </row>
    <row r="1825" spans="1:5" ht="15" customHeight="1" x14ac:dyDescent="0.35">
      <c r="A1825" s="125">
        <f>A1800+1</f>
        <v>74</v>
      </c>
      <c r="B1825" s="126" t="str">
        <f>"Lista  "  &amp;A1825&amp; "  "&amp; LOOKUP(A1825,'entrada datos Edificación'!$E$3:$E$239,'entrada datos Edificación'!$I$3:$I$239)</f>
        <v>Lista  74  otros</v>
      </c>
      <c r="C1825" s="49" t="s">
        <v>252</v>
      </c>
      <c r="D1825" s="27">
        <v>0</v>
      </c>
      <c r="E1825" s="27">
        <v>0</v>
      </c>
    </row>
    <row r="1826" spans="1:5" ht="15" customHeight="1" x14ac:dyDescent="0.35">
      <c r="A1826" s="125"/>
      <c r="B1826" s="126"/>
      <c r="C1826" s="50" t="s">
        <v>189</v>
      </c>
      <c r="D1826" s="28">
        <v>0.05</v>
      </c>
      <c r="E1826" s="27">
        <v>0</v>
      </c>
    </row>
    <row r="1827" spans="1:5" x14ac:dyDescent="0.35">
      <c r="A1827" s="125"/>
      <c r="B1827" s="126"/>
      <c r="C1827" s="50" t="s">
        <v>190</v>
      </c>
      <c r="D1827" s="28">
        <v>0.1</v>
      </c>
      <c r="E1827" s="27">
        <v>0</v>
      </c>
    </row>
    <row r="1828" spans="1:5" x14ac:dyDescent="0.35">
      <c r="A1828" s="125"/>
      <c r="B1828" s="126"/>
      <c r="C1828" s="50" t="s">
        <v>191</v>
      </c>
      <c r="D1828" s="28">
        <v>0.15</v>
      </c>
      <c r="E1828" s="27">
        <v>0</v>
      </c>
    </row>
    <row r="1829" spans="1:5" x14ac:dyDescent="0.35">
      <c r="A1829" s="125"/>
      <c r="B1829" s="126"/>
      <c r="C1829" s="50" t="s">
        <v>192</v>
      </c>
      <c r="D1829" s="28">
        <v>0.2</v>
      </c>
      <c r="E1829" s="27">
        <v>0</v>
      </c>
    </row>
    <row r="1830" spans="1:5" x14ac:dyDescent="0.35">
      <c r="A1830" s="125"/>
      <c r="B1830" s="126"/>
      <c r="C1830" s="50" t="s">
        <v>193</v>
      </c>
      <c r="D1830" s="28">
        <v>0.25</v>
      </c>
      <c r="E1830" s="27">
        <v>0</v>
      </c>
    </row>
    <row r="1831" spans="1:5" x14ac:dyDescent="0.35">
      <c r="A1831" s="125"/>
      <c r="B1831" s="126"/>
      <c r="C1831" s="50" t="s">
        <v>194</v>
      </c>
      <c r="D1831" s="28">
        <v>0.3</v>
      </c>
      <c r="E1831" s="27">
        <v>0</v>
      </c>
    </row>
    <row r="1832" spans="1:5" x14ac:dyDescent="0.35">
      <c r="A1832" s="125"/>
      <c r="B1832" s="126"/>
      <c r="C1832" s="50" t="s">
        <v>195</v>
      </c>
      <c r="D1832" s="28">
        <v>0.35</v>
      </c>
      <c r="E1832" s="27">
        <v>0</v>
      </c>
    </row>
    <row r="1833" spans="1:5" x14ac:dyDescent="0.35">
      <c r="A1833" s="125"/>
      <c r="B1833" s="126"/>
      <c r="C1833" s="50" t="s">
        <v>196</v>
      </c>
      <c r="D1833" s="28">
        <v>0.4</v>
      </c>
      <c r="E1833" s="27">
        <v>0</v>
      </c>
    </row>
    <row r="1834" spans="1:5" x14ac:dyDescent="0.35">
      <c r="A1834" s="125"/>
      <c r="B1834" s="126"/>
      <c r="C1834" s="50" t="s">
        <v>197</v>
      </c>
      <c r="D1834" s="28">
        <v>0.45</v>
      </c>
      <c r="E1834" s="27">
        <v>0</v>
      </c>
    </row>
    <row r="1835" spans="1:5" x14ac:dyDescent="0.35">
      <c r="A1835" s="125"/>
      <c r="B1835" s="126"/>
      <c r="C1835" s="50" t="s">
        <v>198</v>
      </c>
      <c r="D1835" s="28">
        <v>0.5</v>
      </c>
      <c r="E1835" s="27">
        <v>0</v>
      </c>
    </row>
    <row r="1836" spans="1:5" x14ac:dyDescent="0.35">
      <c r="A1836" s="125"/>
      <c r="B1836" s="126"/>
      <c r="C1836" s="50" t="s">
        <v>199</v>
      </c>
      <c r="D1836" s="28">
        <v>0.55000000000000004</v>
      </c>
      <c r="E1836" s="27">
        <v>0</v>
      </c>
    </row>
    <row r="1837" spans="1:5" x14ac:dyDescent="0.35">
      <c r="A1837" s="125"/>
      <c r="B1837" s="126"/>
      <c r="C1837" s="50" t="s">
        <v>200</v>
      </c>
      <c r="D1837" s="28">
        <v>0.6</v>
      </c>
      <c r="E1837" s="27">
        <v>0</v>
      </c>
    </row>
    <row r="1838" spans="1:5" x14ac:dyDescent="0.35">
      <c r="A1838" s="125"/>
      <c r="B1838" s="126"/>
      <c r="C1838" s="50" t="s">
        <v>201</v>
      </c>
      <c r="D1838" s="28">
        <v>0.65</v>
      </c>
      <c r="E1838" s="27">
        <v>0</v>
      </c>
    </row>
    <row r="1839" spans="1:5" x14ac:dyDescent="0.35">
      <c r="A1839" s="125"/>
      <c r="B1839" s="126"/>
      <c r="C1839" s="50" t="s">
        <v>202</v>
      </c>
      <c r="D1839" s="28">
        <v>0.7</v>
      </c>
      <c r="E1839" s="27">
        <v>0</v>
      </c>
    </row>
    <row r="1840" spans="1:5" x14ac:dyDescent="0.35">
      <c r="A1840" s="125"/>
      <c r="B1840" s="126"/>
      <c r="C1840" s="50" t="s">
        <v>203</v>
      </c>
      <c r="D1840" s="28">
        <v>0.75</v>
      </c>
      <c r="E1840" s="27">
        <v>0</v>
      </c>
    </row>
    <row r="1841" spans="1:5" x14ac:dyDescent="0.35">
      <c r="A1841" s="125"/>
      <c r="B1841" s="126"/>
      <c r="C1841" s="50" t="s">
        <v>204</v>
      </c>
      <c r="D1841" s="28">
        <v>0.8</v>
      </c>
      <c r="E1841" s="27">
        <v>0</v>
      </c>
    </row>
    <row r="1842" spans="1:5" x14ac:dyDescent="0.35">
      <c r="A1842" s="125"/>
      <c r="B1842" s="126"/>
      <c r="C1842" s="50" t="s">
        <v>205</v>
      </c>
      <c r="D1842" s="28">
        <v>0.85</v>
      </c>
      <c r="E1842" s="27">
        <v>0</v>
      </c>
    </row>
    <row r="1843" spans="1:5" x14ac:dyDescent="0.35">
      <c r="A1843" s="125"/>
      <c r="B1843" s="126"/>
      <c r="C1843" s="50" t="s">
        <v>206</v>
      </c>
      <c r="D1843" s="28">
        <v>0.9</v>
      </c>
      <c r="E1843" s="27">
        <v>0</v>
      </c>
    </row>
    <row r="1844" spans="1:5" x14ac:dyDescent="0.35">
      <c r="A1844" s="125"/>
      <c r="B1844" s="126"/>
      <c r="C1844" s="50" t="s">
        <v>207</v>
      </c>
      <c r="D1844" s="28">
        <v>0.95</v>
      </c>
      <c r="E1844" s="27">
        <v>0</v>
      </c>
    </row>
    <row r="1845" spans="1:5" x14ac:dyDescent="0.35">
      <c r="A1845" s="125"/>
      <c r="B1845" s="126"/>
      <c r="C1845" s="50" t="s">
        <v>208</v>
      </c>
      <c r="D1845" s="28">
        <v>1</v>
      </c>
      <c r="E1845" s="27">
        <v>0</v>
      </c>
    </row>
    <row r="1846" spans="1:5" x14ac:dyDescent="0.35">
      <c r="A1846" s="125"/>
      <c r="B1846" s="126"/>
      <c r="C1846" s="49" t="s">
        <v>134</v>
      </c>
      <c r="D1846" s="26" t="s">
        <v>136</v>
      </c>
      <c r="E1846" s="26" t="s">
        <v>136</v>
      </c>
    </row>
    <row r="1847" spans="1:5" x14ac:dyDescent="0.35">
      <c r="A1847" s="125"/>
      <c r="B1847" s="126"/>
    </row>
    <row r="1848" spans="1:5" x14ac:dyDescent="0.35">
      <c r="A1848" s="125"/>
      <c r="B1848" s="126"/>
    </row>
    <row r="1849" spans="1:5" x14ac:dyDescent="0.35">
      <c r="A1849" s="125"/>
      <c r="B1849" s="126"/>
    </row>
    <row r="1850" spans="1:5" ht="15" customHeight="1" x14ac:dyDescent="0.35">
      <c r="A1850" s="125">
        <f>A1825+1</f>
        <v>75</v>
      </c>
      <c r="B1850" s="126" t="str">
        <f>"Lista  "  &amp;A1850&amp; "  "&amp; LOOKUP(A1850,'entrada datos Edificación'!$E$3:$E$239,'entrada datos Edificación'!$I$3:$I$239)</f>
        <v>Lista  75  carpintería metálico</v>
      </c>
      <c r="C1850" s="49" t="s">
        <v>252</v>
      </c>
      <c r="D1850" s="27">
        <v>0</v>
      </c>
      <c r="E1850" s="27">
        <v>0</v>
      </c>
    </row>
    <row r="1851" spans="1:5" ht="15" customHeight="1" x14ac:dyDescent="0.35">
      <c r="A1851" s="125"/>
      <c r="B1851" s="126"/>
      <c r="C1851" s="50" t="s">
        <v>189</v>
      </c>
      <c r="D1851" s="28">
        <v>0.05</v>
      </c>
      <c r="E1851" s="27">
        <v>0</v>
      </c>
    </row>
    <row r="1852" spans="1:5" x14ac:dyDescent="0.35">
      <c r="A1852" s="125"/>
      <c r="B1852" s="126"/>
      <c r="C1852" s="50" t="s">
        <v>190</v>
      </c>
      <c r="D1852" s="28">
        <v>0.1</v>
      </c>
      <c r="E1852" s="27">
        <v>0</v>
      </c>
    </row>
    <row r="1853" spans="1:5" x14ac:dyDescent="0.35">
      <c r="A1853" s="125"/>
      <c r="B1853" s="126"/>
      <c r="C1853" s="50" t="s">
        <v>191</v>
      </c>
      <c r="D1853" s="28">
        <v>0.15</v>
      </c>
      <c r="E1853" s="27">
        <v>0</v>
      </c>
    </row>
    <row r="1854" spans="1:5" x14ac:dyDescent="0.35">
      <c r="A1854" s="125"/>
      <c r="B1854" s="126"/>
      <c r="C1854" s="50" t="s">
        <v>192</v>
      </c>
      <c r="D1854" s="28">
        <v>0.2</v>
      </c>
      <c r="E1854" s="27">
        <v>0</v>
      </c>
    </row>
    <row r="1855" spans="1:5" x14ac:dyDescent="0.35">
      <c r="A1855" s="125"/>
      <c r="B1855" s="126"/>
      <c r="C1855" s="50" t="s">
        <v>193</v>
      </c>
      <c r="D1855" s="28">
        <v>0.25</v>
      </c>
      <c r="E1855" s="27">
        <v>0</v>
      </c>
    </row>
    <row r="1856" spans="1:5" x14ac:dyDescent="0.35">
      <c r="A1856" s="125"/>
      <c r="B1856" s="126"/>
      <c r="C1856" s="50" t="s">
        <v>194</v>
      </c>
      <c r="D1856" s="28">
        <v>0.3</v>
      </c>
      <c r="E1856" s="27">
        <v>0</v>
      </c>
    </row>
    <row r="1857" spans="1:5" x14ac:dyDescent="0.35">
      <c r="A1857" s="125"/>
      <c r="B1857" s="126"/>
      <c r="C1857" s="50" t="s">
        <v>195</v>
      </c>
      <c r="D1857" s="28">
        <v>0.35</v>
      </c>
      <c r="E1857" s="27">
        <v>0</v>
      </c>
    </row>
    <row r="1858" spans="1:5" x14ac:dyDescent="0.35">
      <c r="A1858" s="125"/>
      <c r="B1858" s="126"/>
      <c r="C1858" s="50" t="s">
        <v>196</v>
      </c>
      <c r="D1858" s="28">
        <v>0.4</v>
      </c>
      <c r="E1858" s="27">
        <v>0</v>
      </c>
    </row>
    <row r="1859" spans="1:5" x14ac:dyDescent="0.35">
      <c r="A1859" s="125"/>
      <c r="B1859" s="126"/>
      <c r="C1859" s="50" t="s">
        <v>197</v>
      </c>
      <c r="D1859" s="28">
        <v>0.45</v>
      </c>
      <c r="E1859" s="27">
        <v>0</v>
      </c>
    </row>
    <row r="1860" spans="1:5" x14ac:dyDescent="0.35">
      <c r="A1860" s="125"/>
      <c r="B1860" s="126"/>
      <c r="C1860" s="50" t="s">
        <v>198</v>
      </c>
      <c r="D1860" s="28">
        <v>0.5</v>
      </c>
      <c r="E1860" s="27">
        <v>0</v>
      </c>
    </row>
    <row r="1861" spans="1:5" x14ac:dyDescent="0.35">
      <c r="A1861" s="125"/>
      <c r="B1861" s="126"/>
      <c r="C1861" s="50" t="s">
        <v>199</v>
      </c>
      <c r="D1861" s="28">
        <v>0.55000000000000004</v>
      </c>
      <c r="E1861" s="27">
        <v>0</v>
      </c>
    </row>
    <row r="1862" spans="1:5" x14ac:dyDescent="0.35">
      <c r="A1862" s="125"/>
      <c r="B1862" s="126"/>
      <c r="C1862" s="50" t="s">
        <v>200</v>
      </c>
      <c r="D1862" s="28">
        <v>0.6</v>
      </c>
      <c r="E1862" s="27">
        <v>0</v>
      </c>
    </row>
    <row r="1863" spans="1:5" x14ac:dyDescent="0.35">
      <c r="A1863" s="125"/>
      <c r="B1863" s="126"/>
      <c r="C1863" s="50" t="s">
        <v>201</v>
      </c>
      <c r="D1863" s="28">
        <v>0.65</v>
      </c>
      <c r="E1863" s="27">
        <v>0</v>
      </c>
    </row>
    <row r="1864" spans="1:5" x14ac:dyDescent="0.35">
      <c r="A1864" s="125"/>
      <c r="B1864" s="126"/>
      <c r="C1864" s="50" t="s">
        <v>202</v>
      </c>
      <c r="D1864" s="28">
        <v>0.7</v>
      </c>
      <c r="E1864" s="27">
        <v>0</v>
      </c>
    </row>
    <row r="1865" spans="1:5" x14ac:dyDescent="0.35">
      <c r="A1865" s="125"/>
      <c r="B1865" s="126"/>
      <c r="C1865" s="50" t="s">
        <v>203</v>
      </c>
      <c r="D1865" s="28">
        <v>0.75</v>
      </c>
      <c r="E1865" s="27">
        <v>0</v>
      </c>
    </row>
    <row r="1866" spans="1:5" x14ac:dyDescent="0.35">
      <c r="A1866" s="125"/>
      <c r="B1866" s="126"/>
      <c r="C1866" s="50" t="s">
        <v>204</v>
      </c>
      <c r="D1866" s="28">
        <v>0.8</v>
      </c>
      <c r="E1866" s="27">
        <v>0</v>
      </c>
    </row>
    <row r="1867" spans="1:5" x14ac:dyDescent="0.35">
      <c r="A1867" s="125"/>
      <c r="B1867" s="126"/>
      <c r="C1867" s="50" t="s">
        <v>205</v>
      </c>
      <c r="D1867" s="28">
        <v>0.85</v>
      </c>
      <c r="E1867" s="27">
        <v>0</v>
      </c>
    </row>
    <row r="1868" spans="1:5" x14ac:dyDescent="0.35">
      <c r="A1868" s="125"/>
      <c r="B1868" s="126"/>
      <c r="C1868" s="50" t="s">
        <v>206</v>
      </c>
      <c r="D1868" s="28">
        <v>0.9</v>
      </c>
      <c r="E1868" s="27">
        <v>0</v>
      </c>
    </row>
    <row r="1869" spans="1:5" x14ac:dyDescent="0.35">
      <c r="A1869" s="125"/>
      <c r="B1869" s="126"/>
      <c r="C1869" s="50" t="s">
        <v>207</v>
      </c>
      <c r="D1869" s="28">
        <v>0.95</v>
      </c>
      <c r="E1869" s="27">
        <v>0</v>
      </c>
    </row>
    <row r="1870" spans="1:5" x14ac:dyDescent="0.35">
      <c r="A1870" s="125"/>
      <c r="B1870" s="126"/>
      <c r="C1870" s="50" t="s">
        <v>208</v>
      </c>
      <c r="D1870" s="28">
        <v>1</v>
      </c>
      <c r="E1870" s="27">
        <v>0</v>
      </c>
    </row>
    <row r="1871" spans="1:5" x14ac:dyDescent="0.35">
      <c r="A1871" s="125"/>
      <c r="B1871" s="126"/>
      <c r="C1871" s="49" t="s">
        <v>134</v>
      </c>
      <c r="D1871" s="26" t="s">
        <v>136</v>
      </c>
      <c r="E1871" s="26" t="s">
        <v>136</v>
      </c>
    </row>
    <row r="1872" spans="1:5" x14ac:dyDescent="0.35">
      <c r="A1872" s="125"/>
      <c r="B1872" s="126"/>
    </row>
    <row r="1873" spans="1:5" x14ac:dyDescent="0.35">
      <c r="A1873" s="125"/>
      <c r="B1873" s="126"/>
    </row>
    <row r="1874" spans="1:5" x14ac:dyDescent="0.35">
      <c r="A1874" s="125"/>
      <c r="B1874" s="126"/>
    </row>
    <row r="1875" spans="1:5" ht="15" customHeight="1" x14ac:dyDescent="0.35">
      <c r="A1875" s="125">
        <f>A1850+1</f>
        <v>76</v>
      </c>
      <c r="B1875" s="126" t="str">
        <f>"Lista  "  &amp;A1875&amp; "  "&amp; LOOKUP(A1875,'entrada datos Edificación'!$E$3:$E$239,'entrada datos Edificación'!$I$3:$I$239)</f>
        <v>Lista  76  carpintería sintético</v>
      </c>
      <c r="C1875" s="49" t="s">
        <v>252</v>
      </c>
      <c r="D1875" s="27">
        <v>0</v>
      </c>
      <c r="E1875" s="27">
        <v>0</v>
      </c>
    </row>
    <row r="1876" spans="1:5" ht="15" customHeight="1" x14ac:dyDescent="0.35">
      <c r="A1876" s="125"/>
      <c r="B1876" s="126"/>
      <c r="C1876" s="50" t="s">
        <v>189</v>
      </c>
      <c r="D1876" s="28">
        <v>0.05</v>
      </c>
      <c r="E1876" s="27">
        <v>0</v>
      </c>
    </row>
    <row r="1877" spans="1:5" x14ac:dyDescent="0.35">
      <c r="A1877" s="125"/>
      <c r="B1877" s="126"/>
      <c r="C1877" s="50" t="s">
        <v>190</v>
      </c>
      <c r="D1877" s="28">
        <v>0.1</v>
      </c>
      <c r="E1877" s="27">
        <v>0</v>
      </c>
    </row>
    <row r="1878" spans="1:5" x14ac:dyDescent="0.35">
      <c r="A1878" s="125"/>
      <c r="B1878" s="126"/>
      <c r="C1878" s="50" t="s">
        <v>191</v>
      </c>
      <c r="D1878" s="28">
        <v>0.15</v>
      </c>
      <c r="E1878" s="27">
        <v>0</v>
      </c>
    </row>
    <row r="1879" spans="1:5" x14ac:dyDescent="0.35">
      <c r="A1879" s="125"/>
      <c r="B1879" s="126"/>
      <c r="C1879" s="50" t="s">
        <v>192</v>
      </c>
      <c r="D1879" s="28">
        <v>0.2</v>
      </c>
      <c r="E1879" s="27">
        <v>0</v>
      </c>
    </row>
    <row r="1880" spans="1:5" x14ac:dyDescent="0.35">
      <c r="A1880" s="125"/>
      <c r="B1880" s="126"/>
      <c r="C1880" s="50" t="s">
        <v>193</v>
      </c>
      <c r="D1880" s="28">
        <v>0.25</v>
      </c>
      <c r="E1880" s="27">
        <v>0</v>
      </c>
    </row>
    <row r="1881" spans="1:5" x14ac:dyDescent="0.35">
      <c r="A1881" s="125"/>
      <c r="B1881" s="126"/>
      <c r="C1881" s="50" t="s">
        <v>194</v>
      </c>
      <c r="D1881" s="28">
        <v>0.3</v>
      </c>
      <c r="E1881" s="27">
        <v>0</v>
      </c>
    </row>
    <row r="1882" spans="1:5" x14ac:dyDescent="0.35">
      <c r="A1882" s="125"/>
      <c r="B1882" s="126"/>
      <c r="C1882" s="50" t="s">
        <v>195</v>
      </c>
      <c r="D1882" s="28">
        <v>0.35</v>
      </c>
      <c r="E1882" s="27">
        <v>0</v>
      </c>
    </row>
    <row r="1883" spans="1:5" x14ac:dyDescent="0.35">
      <c r="A1883" s="125"/>
      <c r="B1883" s="126"/>
      <c r="C1883" s="50" t="s">
        <v>196</v>
      </c>
      <c r="D1883" s="28">
        <v>0.4</v>
      </c>
      <c r="E1883" s="27">
        <v>0</v>
      </c>
    </row>
    <row r="1884" spans="1:5" x14ac:dyDescent="0.35">
      <c r="A1884" s="125"/>
      <c r="B1884" s="126"/>
      <c r="C1884" s="50" t="s">
        <v>197</v>
      </c>
      <c r="D1884" s="28">
        <v>0.45</v>
      </c>
      <c r="E1884" s="27">
        <v>0</v>
      </c>
    </row>
    <row r="1885" spans="1:5" x14ac:dyDescent="0.35">
      <c r="A1885" s="125"/>
      <c r="B1885" s="126"/>
      <c r="C1885" s="50" t="s">
        <v>198</v>
      </c>
      <c r="D1885" s="28">
        <v>0.5</v>
      </c>
      <c r="E1885" s="27">
        <v>0</v>
      </c>
    </row>
    <row r="1886" spans="1:5" x14ac:dyDescent="0.35">
      <c r="A1886" s="125"/>
      <c r="B1886" s="126"/>
      <c r="C1886" s="50" t="s">
        <v>199</v>
      </c>
      <c r="D1886" s="28">
        <v>0.55000000000000004</v>
      </c>
      <c r="E1886" s="27">
        <v>0</v>
      </c>
    </row>
    <row r="1887" spans="1:5" x14ac:dyDescent="0.35">
      <c r="A1887" s="125"/>
      <c r="B1887" s="126"/>
      <c r="C1887" s="50" t="s">
        <v>200</v>
      </c>
      <c r="D1887" s="28">
        <v>0.6</v>
      </c>
      <c r="E1887" s="27">
        <v>0</v>
      </c>
    </row>
    <row r="1888" spans="1:5" x14ac:dyDescent="0.35">
      <c r="A1888" s="125"/>
      <c r="B1888" s="126"/>
      <c r="C1888" s="50" t="s">
        <v>201</v>
      </c>
      <c r="D1888" s="28">
        <v>0.65</v>
      </c>
      <c r="E1888" s="27">
        <v>0</v>
      </c>
    </row>
    <row r="1889" spans="1:5" x14ac:dyDescent="0.35">
      <c r="A1889" s="125"/>
      <c r="B1889" s="126"/>
      <c r="C1889" s="50" t="s">
        <v>202</v>
      </c>
      <c r="D1889" s="28">
        <v>0.7</v>
      </c>
      <c r="E1889" s="27">
        <v>0</v>
      </c>
    </row>
    <row r="1890" spans="1:5" x14ac:dyDescent="0.35">
      <c r="A1890" s="125"/>
      <c r="B1890" s="126"/>
      <c r="C1890" s="50" t="s">
        <v>203</v>
      </c>
      <c r="D1890" s="28">
        <v>0.75</v>
      </c>
      <c r="E1890" s="27">
        <v>0</v>
      </c>
    </row>
    <row r="1891" spans="1:5" x14ac:dyDescent="0.35">
      <c r="A1891" s="125"/>
      <c r="B1891" s="126"/>
      <c r="C1891" s="50" t="s">
        <v>204</v>
      </c>
      <c r="D1891" s="28">
        <v>0.8</v>
      </c>
      <c r="E1891" s="27">
        <v>0</v>
      </c>
    </row>
    <row r="1892" spans="1:5" x14ac:dyDescent="0.35">
      <c r="A1892" s="125"/>
      <c r="B1892" s="126"/>
      <c r="C1892" s="50" t="s">
        <v>205</v>
      </c>
      <c r="D1892" s="28">
        <v>0.85</v>
      </c>
      <c r="E1892" s="27">
        <v>0</v>
      </c>
    </row>
    <row r="1893" spans="1:5" x14ac:dyDescent="0.35">
      <c r="A1893" s="125"/>
      <c r="B1893" s="126"/>
      <c r="C1893" s="50" t="s">
        <v>206</v>
      </c>
      <c r="D1893" s="28">
        <v>0.9</v>
      </c>
      <c r="E1893" s="27">
        <v>0</v>
      </c>
    </row>
    <row r="1894" spans="1:5" x14ac:dyDescent="0.35">
      <c r="A1894" s="125"/>
      <c r="B1894" s="126"/>
      <c r="C1894" s="50" t="s">
        <v>207</v>
      </c>
      <c r="D1894" s="28">
        <v>0.95</v>
      </c>
      <c r="E1894" s="27">
        <v>0</v>
      </c>
    </row>
    <row r="1895" spans="1:5" x14ac:dyDescent="0.35">
      <c r="A1895" s="125"/>
      <c r="B1895" s="126"/>
      <c r="C1895" s="50" t="s">
        <v>208</v>
      </c>
      <c r="D1895" s="28">
        <v>1</v>
      </c>
      <c r="E1895" s="27">
        <v>0</v>
      </c>
    </row>
    <row r="1896" spans="1:5" x14ac:dyDescent="0.35">
      <c r="A1896" s="125"/>
      <c r="B1896" s="126"/>
      <c r="C1896" s="49" t="s">
        <v>134</v>
      </c>
      <c r="D1896" s="26" t="s">
        <v>136</v>
      </c>
      <c r="E1896" s="26" t="s">
        <v>136</v>
      </c>
    </row>
    <row r="1897" spans="1:5" x14ac:dyDescent="0.35">
      <c r="A1897" s="125"/>
      <c r="B1897" s="126"/>
    </row>
    <row r="1898" spans="1:5" x14ac:dyDescent="0.35">
      <c r="A1898" s="125"/>
      <c r="B1898" s="126"/>
    </row>
    <row r="1899" spans="1:5" x14ac:dyDescent="0.35">
      <c r="A1899" s="125"/>
      <c r="B1899" s="126"/>
    </row>
    <row r="1900" spans="1:5" ht="15" customHeight="1" x14ac:dyDescent="0.35">
      <c r="A1900" s="125">
        <f>A1875+1</f>
        <v>77</v>
      </c>
      <c r="B1900" s="126" t="str">
        <f>"Lista  "  &amp;A1900&amp; "  "&amp; LOOKUP(A1900,'entrada datos Edificación'!$E$3:$E$239,'entrada datos Edificación'!$I$3:$I$239)</f>
        <v>Lista  77  carpintería madera</v>
      </c>
      <c r="C1900" s="49" t="s">
        <v>252</v>
      </c>
      <c r="D1900" s="27">
        <v>0</v>
      </c>
      <c r="E1900" s="27">
        <v>0</v>
      </c>
    </row>
    <row r="1901" spans="1:5" ht="15" customHeight="1" x14ac:dyDescent="0.35">
      <c r="A1901" s="125"/>
      <c r="B1901" s="126"/>
      <c r="C1901" s="50" t="s">
        <v>189</v>
      </c>
      <c r="D1901" s="28">
        <v>0.05</v>
      </c>
      <c r="E1901" s="27">
        <v>0</v>
      </c>
    </row>
    <row r="1902" spans="1:5" x14ac:dyDescent="0.35">
      <c r="A1902" s="125"/>
      <c r="B1902" s="126"/>
      <c r="C1902" s="50" t="s">
        <v>190</v>
      </c>
      <c r="D1902" s="28">
        <v>0.1</v>
      </c>
      <c r="E1902" s="27">
        <v>0</v>
      </c>
    </row>
    <row r="1903" spans="1:5" x14ac:dyDescent="0.35">
      <c r="A1903" s="125"/>
      <c r="B1903" s="126"/>
      <c r="C1903" s="50" t="s">
        <v>191</v>
      </c>
      <c r="D1903" s="28">
        <v>0.15</v>
      </c>
      <c r="E1903" s="27">
        <v>0</v>
      </c>
    </row>
    <row r="1904" spans="1:5" x14ac:dyDescent="0.35">
      <c r="A1904" s="125"/>
      <c r="B1904" s="126"/>
      <c r="C1904" s="50" t="s">
        <v>192</v>
      </c>
      <c r="D1904" s="28">
        <v>0.2</v>
      </c>
      <c r="E1904" s="27">
        <v>0</v>
      </c>
    </row>
    <row r="1905" spans="1:5" x14ac:dyDescent="0.35">
      <c r="A1905" s="125"/>
      <c r="B1905" s="126"/>
      <c r="C1905" s="50" t="s">
        <v>193</v>
      </c>
      <c r="D1905" s="28">
        <v>0.25</v>
      </c>
      <c r="E1905" s="27">
        <v>0</v>
      </c>
    </row>
    <row r="1906" spans="1:5" x14ac:dyDescent="0.35">
      <c r="A1906" s="125"/>
      <c r="B1906" s="126"/>
      <c r="C1906" s="50" t="s">
        <v>194</v>
      </c>
      <c r="D1906" s="28">
        <v>0.3</v>
      </c>
      <c r="E1906" s="27">
        <v>0</v>
      </c>
    </row>
    <row r="1907" spans="1:5" x14ac:dyDescent="0.35">
      <c r="A1907" s="125"/>
      <c r="B1907" s="126"/>
      <c r="C1907" s="50" t="s">
        <v>195</v>
      </c>
      <c r="D1907" s="28">
        <v>0.35</v>
      </c>
      <c r="E1907" s="27">
        <v>0</v>
      </c>
    </row>
    <row r="1908" spans="1:5" x14ac:dyDescent="0.35">
      <c r="A1908" s="125"/>
      <c r="B1908" s="126"/>
      <c r="C1908" s="50" t="s">
        <v>196</v>
      </c>
      <c r="D1908" s="28">
        <v>0.4</v>
      </c>
      <c r="E1908" s="27">
        <v>0</v>
      </c>
    </row>
    <row r="1909" spans="1:5" x14ac:dyDescent="0.35">
      <c r="A1909" s="125"/>
      <c r="B1909" s="126"/>
      <c r="C1909" s="50" t="s">
        <v>197</v>
      </c>
      <c r="D1909" s="28">
        <v>0.45</v>
      </c>
      <c r="E1909" s="27">
        <v>0</v>
      </c>
    </row>
    <row r="1910" spans="1:5" x14ac:dyDescent="0.35">
      <c r="A1910" s="125"/>
      <c r="B1910" s="126"/>
      <c r="C1910" s="50" t="s">
        <v>198</v>
      </c>
      <c r="D1910" s="28">
        <v>0.5</v>
      </c>
      <c r="E1910" s="27">
        <v>0</v>
      </c>
    </row>
    <row r="1911" spans="1:5" x14ac:dyDescent="0.35">
      <c r="A1911" s="125"/>
      <c r="B1911" s="126"/>
      <c r="C1911" s="50" t="s">
        <v>199</v>
      </c>
      <c r="D1911" s="28">
        <v>0.55000000000000004</v>
      </c>
      <c r="E1911" s="27">
        <v>0</v>
      </c>
    </row>
    <row r="1912" spans="1:5" x14ac:dyDescent="0.35">
      <c r="A1912" s="125"/>
      <c r="B1912" s="126"/>
      <c r="C1912" s="50" t="s">
        <v>200</v>
      </c>
      <c r="D1912" s="28">
        <v>0.6</v>
      </c>
      <c r="E1912" s="27">
        <v>0</v>
      </c>
    </row>
    <row r="1913" spans="1:5" x14ac:dyDescent="0.35">
      <c r="A1913" s="125"/>
      <c r="B1913" s="126"/>
      <c r="C1913" s="50" t="s">
        <v>201</v>
      </c>
      <c r="D1913" s="28">
        <v>0.65</v>
      </c>
      <c r="E1913" s="27">
        <v>0</v>
      </c>
    </row>
    <row r="1914" spans="1:5" x14ac:dyDescent="0.35">
      <c r="A1914" s="125"/>
      <c r="B1914" s="126"/>
      <c r="C1914" s="50" t="s">
        <v>202</v>
      </c>
      <c r="D1914" s="28">
        <v>0.7</v>
      </c>
      <c r="E1914" s="27">
        <v>0</v>
      </c>
    </row>
    <row r="1915" spans="1:5" x14ac:dyDescent="0.35">
      <c r="A1915" s="125"/>
      <c r="B1915" s="126"/>
      <c r="C1915" s="50" t="s">
        <v>203</v>
      </c>
      <c r="D1915" s="28">
        <v>0.75</v>
      </c>
      <c r="E1915" s="27">
        <v>0</v>
      </c>
    </row>
    <row r="1916" spans="1:5" x14ac:dyDescent="0.35">
      <c r="A1916" s="125"/>
      <c r="B1916" s="126"/>
      <c r="C1916" s="50" t="s">
        <v>204</v>
      </c>
      <c r="D1916" s="28">
        <v>0.8</v>
      </c>
      <c r="E1916" s="27">
        <v>0</v>
      </c>
    </row>
    <row r="1917" spans="1:5" x14ac:dyDescent="0.35">
      <c r="A1917" s="125"/>
      <c r="B1917" s="126"/>
      <c r="C1917" s="50" t="s">
        <v>205</v>
      </c>
      <c r="D1917" s="28">
        <v>0.85</v>
      </c>
      <c r="E1917" s="27">
        <v>0</v>
      </c>
    </row>
    <row r="1918" spans="1:5" x14ac:dyDescent="0.35">
      <c r="A1918" s="125"/>
      <c r="B1918" s="126"/>
      <c r="C1918" s="50" t="s">
        <v>206</v>
      </c>
      <c r="D1918" s="28">
        <v>0.9</v>
      </c>
      <c r="E1918" s="27">
        <v>0</v>
      </c>
    </row>
    <row r="1919" spans="1:5" x14ac:dyDescent="0.35">
      <c r="A1919" s="125"/>
      <c r="B1919" s="126"/>
      <c r="C1919" s="50" t="s">
        <v>207</v>
      </c>
      <c r="D1919" s="28">
        <v>0.95</v>
      </c>
      <c r="E1919" s="27">
        <v>0</v>
      </c>
    </row>
    <row r="1920" spans="1:5" x14ac:dyDescent="0.35">
      <c r="A1920" s="125"/>
      <c r="B1920" s="126"/>
      <c r="C1920" s="50" t="s">
        <v>208</v>
      </c>
      <c r="D1920" s="28">
        <v>1</v>
      </c>
      <c r="E1920" s="27">
        <v>0</v>
      </c>
    </row>
    <row r="1921" spans="1:5" x14ac:dyDescent="0.35">
      <c r="A1921" s="125"/>
      <c r="B1921" s="126"/>
      <c r="C1921" s="49" t="s">
        <v>134</v>
      </c>
      <c r="D1921" s="26" t="s">
        <v>136</v>
      </c>
      <c r="E1921" s="26" t="s">
        <v>136</v>
      </c>
    </row>
    <row r="1922" spans="1:5" x14ac:dyDescent="0.35">
      <c r="A1922" s="125"/>
      <c r="B1922" s="126"/>
    </row>
    <row r="1923" spans="1:5" x14ac:dyDescent="0.35">
      <c r="A1923" s="125"/>
      <c r="B1923" s="126"/>
    </row>
    <row r="1924" spans="1:5" x14ac:dyDescent="0.35">
      <c r="A1924" s="125"/>
      <c r="B1924" s="126"/>
    </row>
    <row r="1925" spans="1:5" ht="15" customHeight="1" x14ac:dyDescent="0.35">
      <c r="A1925" s="125">
        <f>A1900+1</f>
        <v>78</v>
      </c>
      <c r="B1925" s="126" t="str">
        <f>"Lista  "  &amp;A1925&amp; "  "&amp; LOOKUP(A1925,'entrada datos Edificación'!$E$3:$E$239,'entrada datos Edificación'!$I$3:$I$239)</f>
        <v>Lista  78  vidrio</v>
      </c>
      <c r="C1925" s="49" t="s">
        <v>252</v>
      </c>
      <c r="D1925" s="27">
        <v>0</v>
      </c>
      <c r="E1925" s="27">
        <v>0</v>
      </c>
    </row>
    <row r="1926" spans="1:5" ht="15" customHeight="1" x14ac:dyDescent="0.35">
      <c r="A1926" s="125"/>
      <c r="B1926" s="126"/>
      <c r="C1926" s="50" t="s">
        <v>189</v>
      </c>
      <c r="D1926" s="28">
        <v>0.05</v>
      </c>
      <c r="E1926" s="27">
        <v>0</v>
      </c>
    </row>
    <row r="1927" spans="1:5" x14ac:dyDescent="0.35">
      <c r="A1927" s="125"/>
      <c r="B1927" s="126"/>
      <c r="C1927" s="50" t="s">
        <v>190</v>
      </c>
      <c r="D1927" s="28">
        <v>0.1</v>
      </c>
      <c r="E1927" s="27">
        <v>0</v>
      </c>
    </row>
    <row r="1928" spans="1:5" x14ac:dyDescent="0.35">
      <c r="A1928" s="125"/>
      <c r="B1928" s="126"/>
      <c r="C1928" s="50" t="s">
        <v>191</v>
      </c>
      <c r="D1928" s="28">
        <v>0.15</v>
      </c>
      <c r="E1928" s="27">
        <v>0</v>
      </c>
    </row>
    <row r="1929" spans="1:5" x14ac:dyDescent="0.35">
      <c r="A1929" s="125"/>
      <c r="B1929" s="126"/>
      <c r="C1929" s="50" t="s">
        <v>192</v>
      </c>
      <c r="D1929" s="28">
        <v>0.2</v>
      </c>
      <c r="E1929" s="27">
        <v>0</v>
      </c>
    </row>
    <row r="1930" spans="1:5" x14ac:dyDescent="0.35">
      <c r="A1930" s="125"/>
      <c r="B1930" s="126"/>
      <c r="C1930" s="50" t="s">
        <v>193</v>
      </c>
      <c r="D1930" s="28">
        <v>0.25</v>
      </c>
      <c r="E1930" s="27">
        <v>0</v>
      </c>
    </row>
    <row r="1931" spans="1:5" x14ac:dyDescent="0.35">
      <c r="A1931" s="125"/>
      <c r="B1931" s="126"/>
      <c r="C1931" s="50" t="s">
        <v>194</v>
      </c>
      <c r="D1931" s="28">
        <v>0.3</v>
      </c>
      <c r="E1931" s="27">
        <v>0</v>
      </c>
    </row>
    <row r="1932" spans="1:5" x14ac:dyDescent="0.35">
      <c r="A1932" s="125"/>
      <c r="B1932" s="126"/>
      <c r="C1932" s="50" t="s">
        <v>195</v>
      </c>
      <c r="D1932" s="28">
        <v>0.35</v>
      </c>
      <c r="E1932" s="27">
        <v>0</v>
      </c>
    </row>
    <row r="1933" spans="1:5" x14ac:dyDescent="0.35">
      <c r="A1933" s="125"/>
      <c r="B1933" s="126"/>
      <c r="C1933" s="50" t="s">
        <v>196</v>
      </c>
      <c r="D1933" s="28">
        <v>0.4</v>
      </c>
      <c r="E1933" s="27">
        <v>0</v>
      </c>
    </row>
    <row r="1934" spans="1:5" x14ac:dyDescent="0.35">
      <c r="A1934" s="125"/>
      <c r="B1934" s="126"/>
      <c r="C1934" s="50" t="s">
        <v>197</v>
      </c>
      <c r="D1934" s="28">
        <v>0.45</v>
      </c>
      <c r="E1934" s="27">
        <v>0</v>
      </c>
    </row>
    <row r="1935" spans="1:5" x14ac:dyDescent="0.35">
      <c r="A1935" s="125"/>
      <c r="B1935" s="126"/>
      <c r="C1935" s="50" t="s">
        <v>198</v>
      </c>
      <c r="D1935" s="28">
        <v>0.5</v>
      </c>
      <c r="E1935" s="27">
        <v>0</v>
      </c>
    </row>
    <row r="1936" spans="1:5" x14ac:dyDescent="0.35">
      <c r="A1936" s="125"/>
      <c r="B1936" s="126"/>
      <c r="C1936" s="50" t="s">
        <v>199</v>
      </c>
      <c r="D1936" s="28">
        <v>0.55000000000000004</v>
      </c>
      <c r="E1936" s="27">
        <v>0</v>
      </c>
    </row>
    <row r="1937" spans="1:5" x14ac:dyDescent="0.35">
      <c r="A1937" s="125"/>
      <c r="B1937" s="126"/>
      <c r="C1937" s="50" t="s">
        <v>200</v>
      </c>
      <c r="D1937" s="28">
        <v>0.6</v>
      </c>
      <c r="E1937" s="27">
        <v>0</v>
      </c>
    </row>
    <row r="1938" spans="1:5" x14ac:dyDescent="0.35">
      <c r="A1938" s="125"/>
      <c r="B1938" s="126"/>
      <c r="C1938" s="50" t="s">
        <v>201</v>
      </c>
      <c r="D1938" s="28">
        <v>0.65</v>
      </c>
      <c r="E1938" s="27">
        <v>0</v>
      </c>
    </row>
    <row r="1939" spans="1:5" x14ac:dyDescent="0.35">
      <c r="A1939" s="125"/>
      <c r="B1939" s="126"/>
      <c r="C1939" s="50" t="s">
        <v>202</v>
      </c>
      <c r="D1939" s="28">
        <v>0.7</v>
      </c>
      <c r="E1939" s="27">
        <v>0</v>
      </c>
    </row>
    <row r="1940" spans="1:5" x14ac:dyDescent="0.35">
      <c r="A1940" s="125"/>
      <c r="B1940" s="126"/>
      <c r="C1940" s="50" t="s">
        <v>203</v>
      </c>
      <c r="D1940" s="28">
        <v>0.75</v>
      </c>
      <c r="E1940" s="27">
        <v>0</v>
      </c>
    </row>
    <row r="1941" spans="1:5" x14ac:dyDescent="0.35">
      <c r="A1941" s="125"/>
      <c r="B1941" s="126"/>
      <c r="C1941" s="50" t="s">
        <v>204</v>
      </c>
      <c r="D1941" s="28">
        <v>0.8</v>
      </c>
      <c r="E1941" s="27">
        <v>0</v>
      </c>
    </row>
    <row r="1942" spans="1:5" x14ac:dyDescent="0.35">
      <c r="A1942" s="125"/>
      <c r="B1942" s="126"/>
      <c r="C1942" s="50" t="s">
        <v>205</v>
      </c>
      <c r="D1942" s="28">
        <v>0.85</v>
      </c>
      <c r="E1942" s="27">
        <v>0</v>
      </c>
    </row>
    <row r="1943" spans="1:5" x14ac:dyDescent="0.35">
      <c r="A1943" s="125"/>
      <c r="B1943" s="126"/>
      <c r="C1943" s="50" t="s">
        <v>206</v>
      </c>
      <c r="D1943" s="28">
        <v>0.9</v>
      </c>
      <c r="E1943" s="27">
        <v>0</v>
      </c>
    </row>
    <row r="1944" spans="1:5" x14ac:dyDescent="0.35">
      <c r="A1944" s="125"/>
      <c r="B1944" s="126"/>
      <c r="C1944" s="50" t="s">
        <v>207</v>
      </c>
      <c r="D1944" s="28">
        <v>0.95</v>
      </c>
      <c r="E1944" s="27">
        <v>0</v>
      </c>
    </row>
    <row r="1945" spans="1:5" x14ac:dyDescent="0.35">
      <c r="A1945" s="125"/>
      <c r="B1945" s="126"/>
      <c r="C1945" s="50" t="s">
        <v>208</v>
      </c>
      <c r="D1945" s="28">
        <v>1</v>
      </c>
      <c r="E1945" s="27">
        <v>0</v>
      </c>
    </row>
    <row r="1946" spans="1:5" x14ac:dyDescent="0.35">
      <c r="A1946" s="125"/>
      <c r="B1946" s="126"/>
      <c r="C1946" s="49" t="s">
        <v>134</v>
      </c>
      <c r="D1946" s="26" t="s">
        <v>136</v>
      </c>
      <c r="E1946" s="26" t="s">
        <v>136</v>
      </c>
    </row>
    <row r="1947" spans="1:5" x14ac:dyDescent="0.35">
      <c r="A1947" s="125"/>
      <c r="B1947" s="126"/>
    </row>
    <row r="1948" spans="1:5" x14ac:dyDescent="0.35">
      <c r="A1948" s="125"/>
      <c r="B1948" s="126"/>
    </row>
    <row r="1949" spans="1:5" x14ac:dyDescent="0.35">
      <c r="A1949" s="125"/>
      <c r="B1949" s="126"/>
    </row>
    <row r="1950" spans="1:5" ht="15" customHeight="1" x14ac:dyDescent="0.35">
      <c r="A1950" s="125">
        <f>A1925+1</f>
        <v>79</v>
      </c>
      <c r="B1950" s="126" t="str">
        <f>"Lista  "  &amp;A1950&amp; "  "&amp; LOOKUP(A1950,'entrada datos Edificación'!$E$3:$E$239,'entrada datos Edificación'!$I$3:$I$239)</f>
        <v>Lista  79  otros</v>
      </c>
      <c r="C1950" s="49" t="s">
        <v>252</v>
      </c>
      <c r="D1950" s="27">
        <v>0</v>
      </c>
      <c r="E1950" s="27">
        <v>0</v>
      </c>
    </row>
    <row r="1951" spans="1:5" ht="15" customHeight="1" x14ac:dyDescent="0.35">
      <c r="A1951" s="125"/>
      <c r="B1951" s="126"/>
      <c r="C1951" s="50" t="s">
        <v>189</v>
      </c>
      <c r="D1951" s="28">
        <v>0.05</v>
      </c>
      <c r="E1951" s="27">
        <v>0</v>
      </c>
    </row>
    <row r="1952" spans="1:5" x14ac:dyDescent="0.35">
      <c r="A1952" s="125"/>
      <c r="B1952" s="126"/>
      <c r="C1952" s="50" t="s">
        <v>190</v>
      </c>
      <c r="D1952" s="28">
        <v>0.1</v>
      </c>
      <c r="E1952" s="27">
        <v>0</v>
      </c>
    </row>
    <row r="1953" spans="1:5" x14ac:dyDescent="0.35">
      <c r="A1953" s="125"/>
      <c r="B1953" s="126"/>
      <c r="C1953" s="50" t="s">
        <v>191</v>
      </c>
      <c r="D1953" s="28">
        <v>0.15</v>
      </c>
      <c r="E1953" s="27">
        <v>0</v>
      </c>
    </row>
    <row r="1954" spans="1:5" x14ac:dyDescent="0.35">
      <c r="A1954" s="125"/>
      <c r="B1954" s="126"/>
      <c r="C1954" s="50" t="s">
        <v>192</v>
      </c>
      <c r="D1954" s="28">
        <v>0.2</v>
      </c>
      <c r="E1954" s="27">
        <v>0</v>
      </c>
    </row>
    <row r="1955" spans="1:5" x14ac:dyDescent="0.35">
      <c r="A1955" s="125"/>
      <c r="B1955" s="126"/>
      <c r="C1955" s="50" t="s">
        <v>193</v>
      </c>
      <c r="D1955" s="28">
        <v>0.25</v>
      </c>
      <c r="E1955" s="27">
        <v>0</v>
      </c>
    </row>
    <row r="1956" spans="1:5" x14ac:dyDescent="0.35">
      <c r="A1956" s="125"/>
      <c r="B1956" s="126"/>
      <c r="C1956" s="50" t="s">
        <v>194</v>
      </c>
      <c r="D1956" s="28">
        <v>0.3</v>
      </c>
      <c r="E1956" s="27">
        <v>0</v>
      </c>
    </row>
    <row r="1957" spans="1:5" x14ac:dyDescent="0.35">
      <c r="A1957" s="125"/>
      <c r="B1957" s="126"/>
      <c r="C1957" s="50" t="s">
        <v>195</v>
      </c>
      <c r="D1957" s="28">
        <v>0.35</v>
      </c>
      <c r="E1957" s="27">
        <v>0</v>
      </c>
    </row>
    <row r="1958" spans="1:5" x14ac:dyDescent="0.35">
      <c r="A1958" s="125"/>
      <c r="B1958" s="126"/>
      <c r="C1958" s="50" t="s">
        <v>196</v>
      </c>
      <c r="D1958" s="28">
        <v>0.4</v>
      </c>
      <c r="E1958" s="27">
        <v>0</v>
      </c>
    </row>
    <row r="1959" spans="1:5" x14ac:dyDescent="0.35">
      <c r="A1959" s="125"/>
      <c r="B1959" s="126"/>
      <c r="C1959" s="50" t="s">
        <v>197</v>
      </c>
      <c r="D1959" s="28">
        <v>0.45</v>
      </c>
      <c r="E1959" s="27">
        <v>0</v>
      </c>
    </row>
    <row r="1960" spans="1:5" x14ac:dyDescent="0.35">
      <c r="A1960" s="125"/>
      <c r="B1960" s="126"/>
      <c r="C1960" s="50" t="s">
        <v>198</v>
      </c>
      <c r="D1960" s="28">
        <v>0.5</v>
      </c>
      <c r="E1960" s="27">
        <v>0</v>
      </c>
    </row>
    <row r="1961" spans="1:5" x14ac:dyDescent="0.35">
      <c r="A1961" s="125"/>
      <c r="B1961" s="126"/>
      <c r="C1961" s="50" t="s">
        <v>199</v>
      </c>
      <c r="D1961" s="28">
        <v>0.55000000000000004</v>
      </c>
      <c r="E1961" s="27">
        <v>0</v>
      </c>
    </row>
    <row r="1962" spans="1:5" x14ac:dyDescent="0.35">
      <c r="A1962" s="125"/>
      <c r="B1962" s="126"/>
      <c r="C1962" s="50" t="s">
        <v>200</v>
      </c>
      <c r="D1962" s="28">
        <v>0.6</v>
      </c>
      <c r="E1962" s="27">
        <v>0</v>
      </c>
    </row>
    <row r="1963" spans="1:5" x14ac:dyDescent="0.35">
      <c r="A1963" s="125"/>
      <c r="B1963" s="126"/>
      <c r="C1963" s="50" t="s">
        <v>201</v>
      </c>
      <c r="D1963" s="28">
        <v>0.65</v>
      </c>
      <c r="E1963" s="27">
        <v>0</v>
      </c>
    </row>
    <row r="1964" spans="1:5" x14ac:dyDescent="0.35">
      <c r="A1964" s="125"/>
      <c r="B1964" s="126"/>
      <c r="C1964" s="50" t="s">
        <v>202</v>
      </c>
      <c r="D1964" s="28">
        <v>0.7</v>
      </c>
      <c r="E1964" s="27">
        <v>0</v>
      </c>
    </row>
    <row r="1965" spans="1:5" x14ac:dyDescent="0.35">
      <c r="A1965" s="125"/>
      <c r="B1965" s="126"/>
      <c r="C1965" s="50" t="s">
        <v>203</v>
      </c>
      <c r="D1965" s="28">
        <v>0.75</v>
      </c>
      <c r="E1965" s="27">
        <v>0</v>
      </c>
    </row>
    <row r="1966" spans="1:5" x14ac:dyDescent="0.35">
      <c r="A1966" s="125"/>
      <c r="B1966" s="126"/>
      <c r="C1966" s="50" t="s">
        <v>204</v>
      </c>
      <c r="D1966" s="28">
        <v>0.8</v>
      </c>
      <c r="E1966" s="27">
        <v>0</v>
      </c>
    </row>
    <row r="1967" spans="1:5" x14ac:dyDescent="0.35">
      <c r="A1967" s="125"/>
      <c r="B1967" s="126"/>
      <c r="C1967" s="50" t="s">
        <v>205</v>
      </c>
      <c r="D1967" s="28">
        <v>0.85</v>
      </c>
      <c r="E1967" s="27">
        <v>0</v>
      </c>
    </row>
    <row r="1968" spans="1:5" x14ac:dyDescent="0.35">
      <c r="A1968" s="125"/>
      <c r="B1968" s="126"/>
      <c r="C1968" s="50" t="s">
        <v>206</v>
      </c>
      <c r="D1968" s="28">
        <v>0.9</v>
      </c>
      <c r="E1968" s="27">
        <v>0</v>
      </c>
    </row>
    <row r="1969" spans="1:5" x14ac:dyDescent="0.35">
      <c r="A1969" s="125"/>
      <c r="B1969" s="126"/>
      <c r="C1969" s="50" t="s">
        <v>207</v>
      </c>
      <c r="D1969" s="28">
        <v>0.95</v>
      </c>
      <c r="E1969" s="27">
        <v>0</v>
      </c>
    </row>
    <row r="1970" spans="1:5" x14ac:dyDescent="0.35">
      <c r="A1970" s="125"/>
      <c r="B1970" s="126"/>
      <c r="C1970" s="50" t="s">
        <v>208</v>
      </c>
      <c r="D1970" s="28">
        <v>1</v>
      </c>
      <c r="E1970" s="27">
        <v>0</v>
      </c>
    </row>
    <row r="1971" spans="1:5" x14ac:dyDescent="0.35">
      <c r="A1971" s="125"/>
      <c r="B1971" s="126"/>
      <c r="C1971" s="49" t="s">
        <v>134</v>
      </c>
      <c r="D1971" s="26" t="s">
        <v>136</v>
      </c>
      <c r="E1971" s="26" t="s">
        <v>136</v>
      </c>
    </row>
    <row r="1972" spans="1:5" x14ac:dyDescent="0.35">
      <c r="A1972" s="125"/>
      <c r="B1972" s="126"/>
    </row>
    <row r="1973" spans="1:5" x14ac:dyDescent="0.35">
      <c r="A1973" s="125"/>
      <c r="B1973" s="126"/>
    </row>
    <row r="1974" spans="1:5" x14ac:dyDescent="0.35">
      <c r="A1974" s="125"/>
      <c r="B1974" s="126"/>
    </row>
    <row r="1975" spans="1:5" ht="15" customHeight="1" x14ac:dyDescent="0.35">
      <c r="A1975" s="125">
        <f>A1950+1</f>
        <v>80</v>
      </c>
      <c r="B1975" s="126" t="str">
        <f>"Lista  "  &amp;A1975&amp; "  "&amp; LOOKUP(A1975,'entrada datos Edificación'!$E$3:$E$239,'entrada datos Edificación'!$I$3:$I$239)</f>
        <v>Lista  80  carpintería metálica</v>
      </c>
      <c r="C1975" s="49" t="s">
        <v>252</v>
      </c>
      <c r="D1975" s="27">
        <v>0</v>
      </c>
      <c r="E1975" s="27">
        <v>0</v>
      </c>
    </row>
    <row r="1976" spans="1:5" ht="15" customHeight="1" x14ac:dyDescent="0.35">
      <c r="A1976" s="125"/>
      <c r="B1976" s="126"/>
      <c r="C1976" s="50" t="s">
        <v>189</v>
      </c>
      <c r="D1976" s="28">
        <v>0.05</v>
      </c>
      <c r="E1976" s="27">
        <v>0</v>
      </c>
    </row>
    <row r="1977" spans="1:5" x14ac:dyDescent="0.35">
      <c r="A1977" s="125"/>
      <c r="B1977" s="126"/>
      <c r="C1977" s="50" t="s">
        <v>190</v>
      </c>
      <c r="D1977" s="28">
        <v>0.1</v>
      </c>
      <c r="E1977" s="27">
        <v>0</v>
      </c>
    </row>
    <row r="1978" spans="1:5" x14ac:dyDescent="0.35">
      <c r="A1978" s="125"/>
      <c r="B1978" s="126"/>
      <c r="C1978" s="50" t="s">
        <v>191</v>
      </c>
      <c r="D1978" s="28">
        <v>0.15</v>
      </c>
      <c r="E1978" s="27">
        <v>0</v>
      </c>
    </row>
    <row r="1979" spans="1:5" x14ac:dyDescent="0.35">
      <c r="A1979" s="125"/>
      <c r="B1979" s="126"/>
      <c r="C1979" s="50" t="s">
        <v>192</v>
      </c>
      <c r="D1979" s="28">
        <v>0.2</v>
      </c>
      <c r="E1979" s="27">
        <v>0</v>
      </c>
    </row>
    <row r="1980" spans="1:5" x14ac:dyDescent="0.35">
      <c r="A1980" s="125"/>
      <c r="B1980" s="126"/>
      <c r="C1980" s="50" t="s">
        <v>193</v>
      </c>
      <c r="D1980" s="28">
        <v>0.25</v>
      </c>
      <c r="E1980" s="27">
        <v>0</v>
      </c>
    </row>
    <row r="1981" spans="1:5" x14ac:dyDescent="0.35">
      <c r="A1981" s="125"/>
      <c r="B1981" s="126"/>
      <c r="C1981" s="50" t="s">
        <v>194</v>
      </c>
      <c r="D1981" s="28">
        <v>0.3</v>
      </c>
      <c r="E1981" s="27">
        <v>0</v>
      </c>
    </row>
    <row r="1982" spans="1:5" x14ac:dyDescent="0.35">
      <c r="A1982" s="125"/>
      <c r="B1982" s="126"/>
      <c r="C1982" s="50" t="s">
        <v>195</v>
      </c>
      <c r="D1982" s="28">
        <v>0.35</v>
      </c>
      <c r="E1982" s="27">
        <v>0</v>
      </c>
    </row>
    <row r="1983" spans="1:5" x14ac:dyDescent="0.35">
      <c r="A1983" s="125"/>
      <c r="B1983" s="126"/>
      <c r="C1983" s="50" t="s">
        <v>196</v>
      </c>
      <c r="D1983" s="28">
        <v>0.4</v>
      </c>
      <c r="E1983" s="27">
        <v>0</v>
      </c>
    </row>
    <row r="1984" spans="1:5" x14ac:dyDescent="0.35">
      <c r="A1984" s="125"/>
      <c r="B1984" s="126"/>
      <c r="C1984" s="50" t="s">
        <v>197</v>
      </c>
      <c r="D1984" s="28">
        <v>0.45</v>
      </c>
      <c r="E1984" s="27">
        <v>0</v>
      </c>
    </row>
    <row r="1985" spans="1:5" x14ac:dyDescent="0.35">
      <c r="A1985" s="125"/>
      <c r="B1985" s="126"/>
      <c r="C1985" s="50" t="s">
        <v>198</v>
      </c>
      <c r="D1985" s="28">
        <v>0.5</v>
      </c>
      <c r="E1985" s="27">
        <v>0</v>
      </c>
    </row>
    <row r="1986" spans="1:5" x14ac:dyDescent="0.35">
      <c r="A1986" s="125"/>
      <c r="B1986" s="126"/>
      <c r="C1986" s="50" t="s">
        <v>199</v>
      </c>
      <c r="D1986" s="28">
        <v>0.55000000000000004</v>
      </c>
      <c r="E1986" s="27">
        <v>0</v>
      </c>
    </row>
    <row r="1987" spans="1:5" x14ac:dyDescent="0.35">
      <c r="A1987" s="125"/>
      <c r="B1987" s="126"/>
      <c r="C1987" s="50" t="s">
        <v>200</v>
      </c>
      <c r="D1987" s="28">
        <v>0.6</v>
      </c>
      <c r="E1987" s="27">
        <v>0</v>
      </c>
    </row>
    <row r="1988" spans="1:5" x14ac:dyDescent="0.35">
      <c r="A1988" s="125"/>
      <c r="B1988" s="126"/>
      <c r="C1988" s="50" t="s">
        <v>201</v>
      </c>
      <c r="D1988" s="28">
        <v>0.65</v>
      </c>
      <c r="E1988" s="27">
        <v>0</v>
      </c>
    </row>
    <row r="1989" spans="1:5" x14ac:dyDescent="0.35">
      <c r="A1989" s="125"/>
      <c r="B1989" s="126"/>
      <c r="C1989" s="50" t="s">
        <v>202</v>
      </c>
      <c r="D1989" s="28">
        <v>0.7</v>
      </c>
      <c r="E1989" s="27">
        <v>0</v>
      </c>
    </row>
    <row r="1990" spans="1:5" x14ac:dyDescent="0.35">
      <c r="A1990" s="125"/>
      <c r="B1990" s="126"/>
      <c r="C1990" s="50" t="s">
        <v>203</v>
      </c>
      <c r="D1990" s="28">
        <v>0.75</v>
      </c>
      <c r="E1990" s="27">
        <v>0</v>
      </c>
    </row>
    <row r="1991" spans="1:5" x14ac:dyDescent="0.35">
      <c r="A1991" s="125"/>
      <c r="B1991" s="126"/>
      <c r="C1991" s="50" t="s">
        <v>204</v>
      </c>
      <c r="D1991" s="28">
        <v>0.8</v>
      </c>
      <c r="E1991" s="27">
        <v>0</v>
      </c>
    </row>
    <row r="1992" spans="1:5" x14ac:dyDescent="0.35">
      <c r="A1992" s="125"/>
      <c r="B1992" s="126"/>
      <c r="C1992" s="50" t="s">
        <v>205</v>
      </c>
      <c r="D1992" s="28">
        <v>0.85</v>
      </c>
      <c r="E1992" s="27">
        <v>0</v>
      </c>
    </row>
    <row r="1993" spans="1:5" x14ac:dyDescent="0.35">
      <c r="A1993" s="125"/>
      <c r="B1993" s="126"/>
      <c r="C1993" s="50" t="s">
        <v>206</v>
      </c>
      <c r="D1993" s="28">
        <v>0.9</v>
      </c>
      <c r="E1993" s="27">
        <v>0</v>
      </c>
    </row>
    <row r="1994" spans="1:5" x14ac:dyDescent="0.35">
      <c r="A1994" s="125"/>
      <c r="B1994" s="126"/>
      <c r="C1994" s="50" t="s">
        <v>207</v>
      </c>
      <c r="D1994" s="28">
        <v>0.95</v>
      </c>
      <c r="E1994" s="27">
        <v>0</v>
      </c>
    </row>
    <row r="1995" spans="1:5" x14ac:dyDescent="0.35">
      <c r="A1995" s="125"/>
      <c r="B1995" s="126"/>
      <c r="C1995" s="50" t="s">
        <v>208</v>
      </c>
      <c r="D1995" s="28">
        <v>1</v>
      </c>
      <c r="E1995" s="27">
        <v>0</v>
      </c>
    </row>
    <row r="1996" spans="1:5" x14ac:dyDescent="0.35">
      <c r="A1996" s="125"/>
      <c r="B1996" s="126"/>
      <c r="C1996" s="49" t="s">
        <v>134</v>
      </c>
      <c r="D1996" s="26" t="s">
        <v>136</v>
      </c>
      <c r="E1996" s="26" t="s">
        <v>136</v>
      </c>
    </row>
    <row r="1997" spans="1:5" x14ac:dyDescent="0.35">
      <c r="A1997" s="125"/>
      <c r="B1997" s="126"/>
    </row>
    <row r="1998" spans="1:5" x14ac:dyDescent="0.35">
      <c r="A1998" s="125"/>
      <c r="B1998" s="126"/>
    </row>
    <row r="1999" spans="1:5" x14ac:dyDescent="0.35">
      <c r="A1999" s="125"/>
      <c r="B1999" s="126"/>
    </row>
    <row r="2000" spans="1:5" ht="15" customHeight="1" x14ac:dyDescent="0.35">
      <c r="A2000" s="125">
        <f>A1975+1</f>
        <v>81</v>
      </c>
      <c r="B2000" s="126" t="str">
        <f>"Lista  "  &amp;A2000&amp; "  "&amp; LOOKUP(A2000,'entrada datos Edificación'!$E$3:$E$239,'entrada datos Edificación'!$I$3:$I$239)</f>
        <v>Lista  81  carpintería sintético</v>
      </c>
      <c r="C2000" s="49" t="s">
        <v>252</v>
      </c>
      <c r="D2000" s="27">
        <v>0</v>
      </c>
      <c r="E2000" s="27">
        <v>0</v>
      </c>
    </row>
    <row r="2001" spans="1:5" ht="15" customHeight="1" x14ac:dyDescent="0.35">
      <c r="A2001" s="125"/>
      <c r="B2001" s="126"/>
      <c r="C2001" s="50" t="s">
        <v>189</v>
      </c>
      <c r="D2001" s="28">
        <v>0.05</v>
      </c>
      <c r="E2001" s="27">
        <v>0</v>
      </c>
    </row>
    <row r="2002" spans="1:5" x14ac:dyDescent="0.35">
      <c r="A2002" s="125"/>
      <c r="B2002" s="126"/>
      <c r="C2002" s="50" t="s">
        <v>190</v>
      </c>
      <c r="D2002" s="28">
        <v>0.1</v>
      </c>
      <c r="E2002" s="27">
        <v>0</v>
      </c>
    </row>
    <row r="2003" spans="1:5" x14ac:dyDescent="0.35">
      <c r="A2003" s="125"/>
      <c r="B2003" s="126"/>
      <c r="C2003" s="50" t="s">
        <v>191</v>
      </c>
      <c r="D2003" s="28">
        <v>0.15</v>
      </c>
      <c r="E2003" s="27">
        <v>0</v>
      </c>
    </row>
    <row r="2004" spans="1:5" x14ac:dyDescent="0.35">
      <c r="A2004" s="125"/>
      <c r="B2004" s="126"/>
      <c r="C2004" s="50" t="s">
        <v>192</v>
      </c>
      <c r="D2004" s="28">
        <v>0.2</v>
      </c>
      <c r="E2004" s="27">
        <v>0</v>
      </c>
    </row>
    <row r="2005" spans="1:5" x14ac:dyDescent="0.35">
      <c r="A2005" s="125"/>
      <c r="B2005" s="126"/>
      <c r="C2005" s="50" t="s">
        <v>193</v>
      </c>
      <c r="D2005" s="28">
        <v>0.25</v>
      </c>
      <c r="E2005" s="27">
        <v>0</v>
      </c>
    </row>
    <row r="2006" spans="1:5" x14ac:dyDescent="0.35">
      <c r="A2006" s="125"/>
      <c r="B2006" s="126"/>
      <c r="C2006" s="50" t="s">
        <v>194</v>
      </c>
      <c r="D2006" s="28">
        <v>0.3</v>
      </c>
      <c r="E2006" s="27">
        <v>0</v>
      </c>
    </row>
    <row r="2007" spans="1:5" x14ac:dyDescent="0.35">
      <c r="A2007" s="125"/>
      <c r="B2007" s="126"/>
      <c r="C2007" s="50" t="s">
        <v>195</v>
      </c>
      <c r="D2007" s="28">
        <v>0.35</v>
      </c>
      <c r="E2007" s="27">
        <v>0</v>
      </c>
    </row>
    <row r="2008" spans="1:5" x14ac:dyDescent="0.35">
      <c r="A2008" s="125"/>
      <c r="B2008" s="126"/>
      <c r="C2008" s="50" t="s">
        <v>196</v>
      </c>
      <c r="D2008" s="28">
        <v>0.4</v>
      </c>
      <c r="E2008" s="27">
        <v>0</v>
      </c>
    </row>
    <row r="2009" spans="1:5" x14ac:dyDescent="0.35">
      <c r="A2009" s="125"/>
      <c r="B2009" s="126"/>
      <c r="C2009" s="50" t="s">
        <v>197</v>
      </c>
      <c r="D2009" s="28">
        <v>0.45</v>
      </c>
      <c r="E2009" s="27">
        <v>0</v>
      </c>
    </row>
    <row r="2010" spans="1:5" x14ac:dyDescent="0.35">
      <c r="A2010" s="125"/>
      <c r="B2010" s="126"/>
      <c r="C2010" s="50" t="s">
        <v>198</v>
      </c>
      <c r="D2010" s="28">
        <v>0.5</v>
      </c>
      <c r="E2010" s="27">
        <v>0</v>
      </c>
    </row>
    <row r="2011" spans="1:5" x14ac:dyDescent="0.35">
      <c r="A2011" s="125"/>
      <c r="B2011" s="126"/>
      <c r="C2011" s="50" t="s">
        <v>199</v>
      </c>
      <c r="D2011" s="28">
        <v>0.55000000000000004</v>
      </c>
      <c r="E2011" s="27">
        <v>0</v>
      </c>
    </row>
    <row r="2012" spans="1:5" x14ac:dyDescent="0.35">
      <c r="A2012" s="125"/>
      <c r="B2012" s="126"/>
      <c r="C2012" s="50" t="s">
        <v>200</v>
      </c>
      <c r="D2012" s="28">
        <v>0.6</v>
      </c>
      <c r="E2012" s="27">
        <v>0</v>
      </c>
    </row>
    <row r="2013" spans="1:5" x14ac:dyDescent="0.35">
      <c r="A2013" s="125"/>
      <c r="B2013" s="126"/>
      <c r="C2013" s="50" t="s">
        <v>201</v>
      </c>
      <c r="D2013" s="28">
        <v>0.65</v>
      </c>
      <c r="E2013" s="27">
        <v>0</v>
      </c>
    </row>
    <row r="2014" spans="1:5" x14ac:dyDescent="0.35">
      <c r="A2014" s="125"/>
      <c r="B2014" s="126"/>
      <c r="C2014" s="50" t="s">
        <v>202</v>
      </c>
      <c r="D2014" s="28">
        <v>0.7</v>
      </c>
      <c r="E2014" s="27">
        <v>0</v>
      </c>
    </row>
    <row r="2015" spans="1:5" x14ac:dyDescent="0.35">
      <c r="A2015" s="125"/>
      <c r="B2015" s="126"/>
      <c r="C2015" s="50" t="s">
        <v>203</v>
      </c>
      <c r="D2015" s="28">
        <v>0.75</v>
      </c>
      <c r="E2015" s="27">
        <v>0</v>
      </c>
    </row>
    <row r="2016" spans="1:5" x14ac:dyDescent="0.35">
      <c r="A2016" s="125"/>
      <c r="B2016" s="126"/>
      <c r="C2016" s="50" t="s">
        <v>204</v>
      </c>
      <c r="D2016" s="28">
        <v>0.8</v>
      </c>
      <c r="E2016" s="27">
        <v>0</v>
      </c>
    </row>
    <row r="2017" spans="1:5" x14ac:dyDescent="0.35">
      <c r="A2017" s="125"/>
      <c r="B2017" s="126"/>
      <c r="C2017" s="50" t="s">
        <v>205</v>
      </c>
      <c r="D2017" s="28">
        <v>0.85</v>
      </c>
      <c r="E2017" s="27">
        <v>0</v>
      </c>
    </row>
    <row r="2018" spans="1:5" x14ac:dyDescent="0.35">
      <c r="A2018" s="125"/>
      <c r="B2018" s="126"/>
      <c r="C2018" s="50" t="s">
        <v>206</v>
      </c>
      <c r="D2018" s="28">
        <v>0.9</v>
      </c>
      <c r="E2018" s="27">
        <v>0</v>
      </c>
    </row>
    <row r="2019" spans="1:5" x14ac:dyDescent="0.35">
      <c r="A2019" s="125"/>
      <c r="B2019" s="126"/>
      <c r="C2019" s="50" t="s">
        <v>207</v>
      </c>
      <c r="D2019" s="28">
        <v>0.95</v>
      </c>
      <c r="E2019" s="27">
        <v>0</v>
      </c>
    </row>
    <row r="2020" spans="1:5" x14ac:dyDescent="0.35">
      <c r="A2020" s="125"/>
      <c r="B2020" s="126"/>
      <c r="C2020" s="50" t="s">
        <v>208</v>
      </c>
      <c r="D2020" s="28">
        <v>1</v>
      </c>
      <c r="E2020" s="27">
        <v>0</v>
      </c>
    </row>
    <row r="2021" spans="1:5" x14ac:dyDescent="0.35">
      <c r="A2021" s="125"/>
      <c r="B2021" s="126"/>
      <c r="C2021" s="49" t="s">
        <v>134</v>
      </c>
      <c r="D2021" s="26" t="s">
        <v>136</v>
      </c>
      <c r="E2021" s="26" t="s">
        <v>136</v>
      </c>
    </row>
    <row r="2022" spans="1:5" x14ac:dyDescent="0.35">
      <c r="A2022" s="125"/>
      <c r="B2022" s="126"/>
    </row>
    <row r="2023" spans="1:5" x14ac:dyDescent="0.35">
      <c r="A2023" s="125"/>
      <c r="B2023" s="126"/>
    </row>
    <row r="2024" spans="1:5" x14ac:dyDescent="0.35">
      <c r="A2024" s="125"/>
      <c r="B2024" s="126"/>
    </row>
    <row r="2025" spans="1:5" ht="15" customHeight="1" x14ac:dyDescent="0.35">
      <c r="A2025" s="125">
        <f>A2000+1</f>
        <v>82</v>
      </c>
      <c r="B2025" s="126" t="str">
        <f>"Lista  "  &amp;A2025&amp; "  "&amp; LOOKUP(A2025,'entrada datos Edificación'!$E$3:$E$239,'entrada datos Edificación'!$I$3:$I$239)</f>
        <v>Lista  82  carpintería madera</v>
      </c>
      <c r="C2025" s="49" t="s">
        <v>252</v>
      </c>
      <c r="D2025" s="27">
        <v>0</v>
      </c>
      <c r="E2025" s="27">
        <v>0</v>
      </c>
    </row>
    <row r="2026" spans="1:5" ht="15" customHeight="1" x14ac:dyDescent="0.35">
      <c r="A2026" s="125"/>
      <c r="B2026" s="126"/>
      <c r="C2026" s="50" t="s">
        <v>189</v>
      </c>
      <c r="D2026" s="28">
        <v>0.05</v>
      </c>
      <c r="E2026" s="27">
        <v>0</v>
      </c>
    </row>
    <row r="2027" spans="1:5" x14ac:dyDescent="0.35">
      <c r="A2027" s="125"/>
      <c r="B2027" s="126"/>
      <c r="C2027" s="50" t="s">
        <v>190</v>
      </c>
      <c r="D2027" s="28">
        <v>0.1</v>
      </c>
      <c r="E2027" s="27">
        <v>0</v>
      </c>
    </row>
    <row r="2028" spans="1:5" x14ac:dyDescent="0.35">
      <c r="A2028" s="125"/>
      <c r="B2028" s="126"/>
      <c r="C2028" s="50" t="s">
        <v>191</v>
      </c>
      <c r="D2028" s="28">
        <v>0.15</v>
      </c>
      <c r="E2028" s="27">
        <v>0</v>
      </c>
    </row>
    <row r="2029" spans="1:5" x14ac:dyDescent="0.35">
      <c r="A2029" s="125"/>
      <c r="B2029" s="126"/>
      <c r="C2029" s="50" t="s">
        <v>192</v>
      </c>
      <c r="D2029" s="28">
        <v>0.2</v>
      </c>
      <c r="E2029" s="27">
        <v>0</v>
      </c>
    </row>
    <row r="2030" spans="1:5" x14ac:dyDescent="0.35">
      <c r="A2030" s="125"/>
      <c r="B2030" s="126"/>
      <c r="C2030" s="50" t="s">
        <v>193</v>
      </c>
      <c r="D2030" s="28">
        <v>0.25</v>
      </c>
      <c r="E2030" s="27">
        <v>0</v>
      </c>
    </row>
    <row r="2031" spans="1:5" x14ac:dyDescent="0.35">
      <c r="A2031" s="125"/>
      <c r="B2031" s="126"/>
      <c r="C2031" s="50" t="s">
        <v>194</v>
      </c>
      <c r="D2031" s="28">
        <v>0.3</v>
      </c>
      <c r="E2031" s="27">
        <v>0</v>
      </c>
    </row>
    <row r="2032" spans="1:5" x14ac:dyDescent="0.35">
      <c r="A2032" s="125"/>
      <c r="B2032" s="126"/>
      <c r="C2032" s="50" t="s">
        <v>195</v>
      </c>
      <c r="D2032" s="28">
        <v>0.35</v>
      </c>
      <c r="E2032" s="27">
        <v>0</v>
      </c>
    </row>
    <row r="2033" spans="1:5" x14ac:dyDescent="0.35">
      <c r="A2033" s="125"/>
      <c r="B2033" s="126"/>
      <c r="C2033" s="50" t="s">
        <v>196</v>
      </c>
      <c r="D2033" s="28">
        <v>0.4</v>
      </c>
      <c r="E2033" s="27">
        <v>0</v>
      </c>
    </row>
    <row r="2034" spans="1:5" x14ac:dyDescent="0.35">
      <c r="A2034" s="125"/>
      <c r="B2034" s="126"/>
      <c r="C2034" s="50" t="s">
        <v>197</v>
      </c>
      <c r="D2034" s="28">
        <v>0.45</v>
      </c>
      <c r="E2034" s="27">
        <v>0</v>
      </c>
    </row>
    <row r="2035" spans="1:5" x14ac:dyDescent="0.35">
      <c r="A2035" s="125"/>
      <c r="B2035" s="126"/>
      <c r="C2035" s="50" t="s">
        <v>198</v>
      </c>
      <c r="D2035" s="28">
        <v>0.5</v>
      </c>
      <c r="E2035" s="27">
        <v>0</v>
      </c>
    </row>
    <row r="2036" spans="1:5" x14ac:dyDescent="0.35">
      <c r="A2036" s="125"/>
      <c r="B2036" s="126"/>
      <c r="C2036" s="50" t="s">
        <v>199</v>
      </c>
      <c r="D2036" s="28">
        <v>0.55000000000000004</v>
      </c>
      <c r="E2036" s="27">
        <v>0</v>
      </c>
    </row>
    <row r="2037" spans="1:5" x14ac:dyDescent="0.35">
      <c r="A2037" s="125"/>
      <c r="B2037" s="126"/>
      <c r="C2037" s="50" t="s">
        <v>200</v>
      </c>
      <c r="D2037" s="28">
        <v>0.6</v>
      </c>
      <c r="E2037" s="27">
        <v>0</v>
      </c>
    </row>
    <row r="2038" spans="1:5" x14ac:dyDescent="0.35">
      <c r="A2038" s="125"/>
      <c r="B2038" s="126"/>
      <c r="C2038" s="50" t="s">
        <v>201</v>
      </c>
      <c r="D2038" s="28">
        <v>0.65</v>
      </c>
      <c r="E2038" s="27">
        <v>0</v>
      </c>
    </row>
    <row r="2039" spans="1:5" x14ac:dyDescent="0.35">
      <c r="A2039" s="125"/>
      <c r="B2039" s="126"/>
      <c r="C2039" s="50" t="s">
        <v>202</v>
      </c>
      <c r="D2039" s="28">
        <v>0.7</v>
      </c>
      <c r="E2039" s="27">
        <v>0</v>
      </c>
    </row>
    <row r="2040" spans="1:5" x14ac:dyDescent="0.35">
      <c r="A2040" s="125"/>
      <c r="B2040" s="126"/>
      <c r="C2040" s="50" t="s">
        <v>203</v>
      </c>
      <c r="D2040" s="28">
        <v>0.75</v>
      </c>
      <c r="E2040" s="27">
        <v>0</v>
      </c>
    </row>
    <row r="2041" spans="1:5" x14ac:dyDescent="0.35">
      <c r="A2041" s="125"/>
      <c r="B2041" s="126"/>
      <c r="C2041" s="50" t="s">
        <v>204</v>
      </c>
      <c r="D2041" s="28">
        <v>0.8</v>
      </c>
      <c r="E2041" s="27">
        <v>0</v>
      </c>
    </row>
    <row r="2042" spans="1:5" x14ac:dyDescent="0.35">
      <c r="A2042" s="125"/>
      <c r="B2042" s="126"/>
      <c r="C2042" s="50" t="s">
        <v>205</v>
      </c>
      <c r="D2042" s="28">
        <v>0.85</v>
      </c>
      <c r="E2042" s="27">
        <v>0</v>
      </c>
    </row>
    <row r="2043" spans="1:5" x14ac:dyDescent="0.35">
      <c r="A2043" s="125"/>
      <c r="B2043" s="126"/>
      <c r="C2043" s="50" t="s">
        <v>206</v>
      </c>
      <c r="D2043" s="28">
        <v>0.9</v>
      </c>
      <c r="E2043" s="27">
        <v>0</v>
      </c>
    </row>
    <row r="2044" spans="1:5" x14ac:dyDescent="0.35">
      <c r="A2044" s="125"/>
      <c r="B2044" s="126"/>
      <c r="C2044" s="50" t="s">
        <v>207</v>
      </c>
      <c r="D2044" s="28">
        <v>0.95</v>
      </c>
      <c r="E2044" s="27">
        <v>0</v>
      </c>
    </row>
    <row r="2045" spans="1:5" x14ac:dyDescent="0.35">
      <c r="A2045" s="125"/>
      <c r="B2045" s="126"/>
      <c r="C2045" s="50" t="s">
        <v>208</v>
      </c>
      <c r="D2045" s="28">
        <v>1</v>
      </c>
      <c r="E2045" s="27">
        <v>0</v>
      </c>
    </row>
    <row r="2046" spans="1:5" x14ac:dyDescent="0.35">
      <c r="A2046" s="125"/>
      <c r="B2046" s="126"/>
      <c r="C2046" s="49" t="s">
        <v>134</v>
      </c>
      <c r="D2046" s="26" t="s">
        <v>136</v>
      </c>
      <c r="E2046" s="26" t="s">
        <v>136</v>
      </c>
    </row>
    <row r="2047" spans="1:5" x14ac:dyDescent="0.35">
      <c r="A2047" s="125"/>
      <c r="B2047" s="126"/>
    </row>
    <row r="2048" spans="1:5" x14ac:dyDescent="0.35">
      <c r="A2048" s="125"/>
      <c r="B2048" s="126"/>
    </row>
    <row r="2049" spans="1:5" x14ac:dyDescent="0.35">
      <c r="A2049" s="125"/>
      <c r="B2049" s="126"/>
    </row>
    <row r="2050" spans="1:5" ht="15" customHeight="1" x14ac:dyDescent="0.35">
      <c r="A2050" s="125">
        <f>A2025+1</f>
        <v>83</v>
      </c>
      <c r="B2050" s="126" t="str">
        <f>"Lista  "  &amp;A2050&amp; "  "&amp; LOOKUP(A2050,'entrada datos Edificación'!$E$3:$E$239,'entrada datos Edificación'!$I$3:$I$239)</f>
        <v>Lista  83  vidrio</v>
      </c>
      <c r="C2050" s="49" t="s">
        <v>252</v>
      </c>
      <c r="D2050" s="27">
        <v>0</v>
      </c>
      <c r="E2050" s="27">
        <v>0</v>
      </c>
    </row>
    <row r="2051" spans="1:5" ht="15" customHeight="1" x14ac:dyDescent="0.35">
      <c r="A2051" s="125"/>
      <c r="B2051" s="126"/>
      <c r="C2051" s="50" t="s">
        <v>189</v>
      </c>
      <c r="D2051" s="28">
        <v>0.05</v>
      </c>
      <c r="E2051" s="27">
        <v>0</v>
      </c>
    </row>
    <row r="2052" spans="1:5" x14ac:dyDescent="0.35">
      <c r="A2052" s="125"/>
      <c r="B2052" s="126"/>
      <c r="C2052" s="50" t="s">
        <v>190</v>
      </c>
      <c r="D2052" s="28">
        <v>0.1</v>
      </c>
      <c r="E2052" s="27">
        <v>0</v>
      </c>
    </row>
    <row r="2053" spans="1:5" x14ac:dyDescent="0.35">
      <c r="A2053" s="125"/>
      <c r="B2053" s="126"/>
      <c r="C2053" s="50" t="s">
        <v>191</v>
      </c>
      <c r="D2053" s="28">
        <v>0.15</v>
      </c>
      <c r="E2053" s="27">
        <v>0</v>
      </c>
    </row>
    <row r="2054" spans="1:5" x14ac:dyDescent="0.35">
      <c r="A2054" s="125"/>
      <c r="B2054" s="126"/>
      <c r="C2054" s="50" t="s">
        <v>192</v>
      </c>
      <c r="D2054" s="28">
        <v>0.2</v>
      </c>
      <c r="E2054" s="27">
        <v>0</v>
      </c>
    </row>
    <row r="2055" spans="1:5" x14ac:dyDescent="0.35">
      <c r="A2055" s="125"/>
      <c r="B2055" s="126"/>
      <c r="C2055" s="50" t="s">
        <v>193</v>
      </c>
      <c r="D2055" s="28">
        <v>0.25</v>
      </c>
      <c r="E2055" s="27">
        <v>0</v>
      </c>
    </row>
    <row r="2056" spans="1:5" x14ac:dyDescent="0.35">
      <c r="A2056" s="125"/>
      <c r="B2056" s="126"/>
      <c r="C2056" s="50" t="s">
        <v>194</v>
      </c>
      <c r="D2056" s="28">
        <v>0.3</v>
      </c>
      <c r="E2056" s="27">
        <v>0</v>
      </c>
    </row>
    <row r="2057" spans="1:5" x14ac:dyDescent="0.35">
      <c r="A2057" s="125"/>
      <c r="B2057" s="126"/>
      <c r="C2057" s="50" t="s">
        <v>195</v>
      </c>
      <c r="D2057" s="28">
        <v>0.35</v>
      </c>
      <c r="E2057" s="27">
        <v>0</v>
      </c>
    </row>
    <row r="2058" spans="1:5" x14ac:dyDescent="0.35">
      <c r="A2058" s="125"/>
      <c r="B2058" s="126"/>
      <c r="C2058" s="50" t="s">
        <v>196</v>
      </c>
      <c r="D2058" s="28">
        <v>0.4</v>
      </c>
      <c r="E2058" s="27">
        <v>0</v>
      </c>
    </row>
    <row r="2059" spans="1:5" x14ac:dyDescent="0.35">
      <c r="A2059" s="125"/>
      <c r="B2059" s="126"/>
      <c r="C2059" s="50" t="s">
        <v>197</v>
      </c>
      <c r="D2059" s="28">
        <v>0.45</v>
      </c>
      <c r="E2059" s="27">
        <v>0</v>
      </c>
    </row>
    <row r="2060" spans="1:5" x14ac:dyDescent="0.35">
      <c r="A2060" s="125"/>
      <c r="B2060" s="126"/>
      <c r="C2060" s="50" t="s">
        <v>198</v>
      </c>
      <c r="D2060" s="28">
        <v>0.5</v>
      </c>
      <c r="E2060" s="27">
        <v>0</v>
      </c>
    </row>
    <row r="2061" spans="1:5" x14ac:dyDescent="0.35">
      <c r="A2061" s="125"/>
      <c r="B2061" s="126"/>
      <c r="C2061" s="50" t="s">
        <v>199</v>
      </c>
      <c r="D2061" s="28">
        <v>0.55000000000000004</v>
      </c>
      <c r="E2061" s="27">
        <v>0</v>
      </c>
    </row>
    <row r="2062" spans="1:5" x14ac:dyDescent="0.35">
      <c r="A2062" s="125"/>
      <c r="B2062" s="126"/>
      <c r="C2062" s="50" t="s">
        <v>200</v>
      </c>
      <c r="D2062" s="28">
        <v>0.6</v>
      </c>
      <c r="E2062" s="27">
        <v>0</v>
      </c>
    </row>
    <row r="2063" spans="1:5" x14ac:dyDescent="0.35">
      <c r="A2063" s="125"/>
      <c r="B2063" s="126"/>
      <c r="C2063" s="50" t="s">
        <v>201</v>
      </c>
      <c r="D2063" s="28">
        <v>0.65</v>
      </c>
      <c r="E2063" s="27">
        <v>0</v>
      </c>
    </row>
    <row r="2064" spans="1:5" x14ac:dyDescent="0.35">
      <c r="A2064" s="125"/>
      <c r="B2064" s="126"/>
      <c r="C2064" s="50" t="s">
        <v>202</v>
      </c>
      <c r="D2064" s="28">
        <v>0.7</v>
      </c>
      <c r="E2064" s="27">
        <v>0</v>
      </c>
    </row>
    <row r="2065" spans="1:5" x14ac:dyDescent="0.35">
      <c r="A2065" s="125"/>
      <c r="B2065" s="126"/>
      <c r="C2065" s="50" t="s">
        <v>203</v>
      </c>
      <c r="D2065" s="28">
        <v>0.75</v>
      </c>
      <c r="E2065" s="27">
        <v>0</v>
      </c>
    </row>
    <row r="2066" spans="1:5" x14ac:dyDescent="0.35">
      <c r="A2066" s="125"/>
      <c r="B2066" s="126"/>
      <c r="C2066" s="50" t="s">
        <v>204</v>
      </c>
      <c r="D2066" s="28">
        <v>0.8</v>
      </c>
      <c r="E2066" s="27">
        <v>0</v>
      </c>
    </row>
    <row r="2067" spans="1:5" x14ac:dyDescent="0.35">
      <c r="A2067" s="125"/>
      <c r="B2067" s="126"/>
      <c r="C2067" s="50" t="s">
        <v>205</v>
      </c>
      <c r="D2067" s="28">
        <v>0.85</v>
      </c>
      <c r="E2067" s="27">
        <v>0</v>
      </c>
    </row>
    <row r="2068" spans="1:5" x14ac:dyDescent="0.35">
      <c r="A2068" s="125"/>
      <c r="B2068" s="126"/>
      <c r="C2068" s="50" t="s">
        <v>206</v>
      </c>
      <c r="D2068" s="28">
        <v>0.9</v>
      </c>
      <c r="E2068" s="27">
        <v>0</v>
      </c>
    </row>
    <row r="2069" spans="1:5" x14ac:dyDescent="0.35">
      <c r="A2069" s="125"/>
      <c r="B2069" s="126"/>
      <c r="C2069" s="50" t="s">
        <v>207</v>
      </c>
      <c r="D2069" s="28">
        <v>0.95</v>
      </c>
      <c r="E2069" s="27">
        <v>0</v>
      </c>
    </row>
    <row r="2070" spans="1:5" x14ac:dyDescent="0.35">
      <c r="A2070" s="125"/>
      <c r="B2070" s="126"/>
      <c r="C2070" s="50" t="s">
        <v>208</v>
      </c>
      <c r="D2070" s="28">
        <v>1</v>
      </c>
      <c r="E2070" s="27">
        <v>0</v>
      </c>
    </row>
    <row r="2071" spans="1:5" x14ac:dyDescent="0.35">
      <c r="A2071" s="125"/>
      <c r="B2071" s="126"/>
      <c r="C2071" s="49" t="s">
        <v>134</v>
      </c>
      <c r="D2071" s="26" t="s">
        <v>136</v>
      </c>
      <c r="E2071" s="26" t="s">
        <v>136</v>
      </c>
    </row>
    <row r="2072" spans="1:5" x14ac:dyDescent="0.35">
      <c r="A2072" s="125"/>
      <c r="B2072" s="126"/>
    </row>
    <row r="2073" spans="1:5" x14ac:dyDescent="0.35">
      <c r="A2073" s="125"/>
      <c r="B2073" s="126"/>
    </row>
    <row r="2074" spans="1:5" x14ac:dyDescent="0.35">
      <c r="A2074" s="125"/>
      <c r="B2074" s="126"/>
    </row>
    <row r="2075" spans="1:5" ht="15" customHeight="1" x14ac:dyDescent="0.35">
      <c r="A2075" s="125">
        <f>A2050+1</f>
        <v>84</v>
      </c>
      <c r="B2075" s="126" t="str">
        <f>"Lista  "  &amp;A2075&amp; "  "&amp; LOOKUP(A2075,'entrada datos Edificación'!$E$3:$E$239,'entrada datos Edificación'!$I$3:$I$239)</f>
        <v>Lista  84  otros</v>
      </c>
      <c r="C2075" s="49" t="s">
        <v>252</v>
      </c>
      <c r="D2075" s="27">
        <v>0</v>
      </c>
      <c r="E2075" s="27">
        <v>0</v>
      </c>
    </row>
    <row r="2076" spans="1:5" ht="15" customHeight="1" x14ac:dyDescent="0.35">
      <c r="A2076" s="125"/>
      <c r="B2076" s="126"/>
      <c r="C2076" s="50" t="s">
        <v>189</v>
      </c>
      <c r="D2076" s="28">
        <v>0.05</v>
      </c>
      <c r="E2076" s="27">
        <v>0</v>
      </c>
    </row>
    <row r="2077" spans="1:5" x14ac:dyDescent="0.35">
      <c r="A2077" s="125"/>
      <c r="B2077" s="126"/>
      <c r="C2077" s="50" t="s">
        <v>190</v>
      </c>
      <c r="D2077" s="28">
        <v>0.1</v>
      </c>
      <c r="E2077" s="27">
        <v>0</v>
      </c>
    </row>
    <row r="2078" spans="1:5" x14ac:dyDescent="0.35">
      <c r="A2078" s="125"/>
      <c r="B2078" s="126"/>
      <c r="C2078" s="50" t="s">
        <v>191</v>
      </c>
      <c r="D2078" s="28">
        <v>0.15</v>
      </c>
      <c r="E2078" s="27">
        <v>0</v>
      </c>
    </row>
    <row r="2079" spans="1:5" x14ac:dyDescent="0.35">
      <c r="A2079" s="125"/>
      <c r="B2079" s="126"/>
      <c r="C2079" s="50" t="s">
        <v>192</v>
      </c>
      <c r="D2079" s="28">
        <v>0.2</v>
      </c>
      <c r="E2079" s="27">
        <v>0</v>
      </c>
    </row>
    <row r="2080" spans="1:5" x14ac:dyDescent="0.35">
      <c r="A2080" s="125"/>
      <c r="B2080" s="126"/>
      <c r="C2080" s="50" t="s">
        <v>193</v>
      </c>
      <c r="D2080" s="28">
        <v>0.25</v>
      </c>
      <c r="E2080" s="27">
        <v>0</v>
      </c>
    </row>
    <row r="2081" spans="1:5" x14ac:dyDescent="0.35">
      <c r="A2081" s="125"/>
      <c r="B2081" s="126"/>
      <c r="C2081" s="50" t="s">
        <v>194</v>
      </c>
      <c r="D2081" s="28">
        <v>0.3</v>
      </c>
      <c r="E2081" s="27">
        <v>0</v>
      </c>
    </row>
    <row r="2082" spans="1:5" x14ac:dyDescent="0.35">
      <c r="A2082" s="125"/>
      <c r="B2082" s="126"/>
      <c r="C2082" s="50" t="s">
        <v>195</v>
      </c>
      <c r="D2082" s="28">
        <v>0.35</v>
      </c>
      <c r="E2082" s="27">
        <v>0</v>
      </c>
    </row>
    <row r="2083" spans="1:5" x14ac:dyDescent="0.35">
      <c r="A2083" s="125"/>
      <c r="B2083" s="126"/>
      <c r="C2083" s="50" t="s">
        <v>196</v>
      </c>
      <c r="D2083" s="28">
        <v>0.4</v>
      </c>
      <c r="E2083" s="27">
        <v>0</v>
      </c>
    </row>
    <row r="2084" spans="1:5" x14ac:dyDescent="0.35">
      <c r="A2084" s="125"/>
      <c r="B2084" s="126"/>
      <c r="C2084" s="50" t="s">
        <v>197</v>
      </c>
      <c r="D2084" s="28">
        <v>0.45</v>
      </c>
      <c r="E2084" s="27">
        <v>0</v>
      </c>
    </row>
    <row r="2085" spans="1:5" x14ac:dyDescent="0.35">
      <c r="A2085" s="125"/>
      <c r="B2085" s="126"/>
      <c r="C2085" s="50" t="s">
        <v>198</v>
      </c>
      <c r="D2085" s="28">
        <v>0.5</v>
      </c>
      <c r="E2085" s="27">
        <v>0</v>
      </c>
    </row>
    <row r="2086" spans="1:5" x14ac:dyDescent="0.35">
      <c r="A2086" s="125"/>
      <c r="B2086" s="126"/>
      <c r="C2086" s="50" t="s">
        <v>199</v>
      </c>
      <c r="D2086" s="28">
        <v>0.55000000000000004</v>
      </c>
      <c r="E2086" s="27">
        <v>0</v>
      </c>
    </row>
    <row r="2087" spans="1:5" x14ac:dyDescent="0.35">
      <c r="A2087" s="125"/>
      <c r="B2087" s="126"/>
      <c r="C2087" s="50" t="s">
        <v>200</v>
      </c>
      <c r="D2087" s="28">
        <v>0.6</v>
      </c>
      <c r="E2087" s="27">
        <v>0</v>
      </c>
    </row>
    <row r="2088" spans="1:5" x14ac:dyDescent="0.35">
      <c r="A2088" s="125"/>
      <c r="B2088" s="126"/>
      <c r="C2088" s="50" t="s">
        <v>201</v>
      </c>
      <c r="D2088" s="28">
        <v>0.65</v>
      </c>
      <c r="E2088" s="27">
        <v>0</v>
      </c>
    </row>
    <row r="2089" spans="1:5" x14ac:dyDescent="0.35">
      <c r="A2089" s="125"/>
      <c r="B2089" s="126"/>
      <c r="C2089" s="50" t="s">
        <v>202</v>
      </c>
      <c r="D2089" s="28">
        <v>0.7</v>
      </c>
      <c r="E2089" s="27">
        <v>0</v>
      </c>
    </row>
    <row r="2090" spans="1:5" x14ac:dyDescent="0.35">
      <c r="A2090" s="125"/>
      <c r="B2090" s="126"/>
      <c r="C2090" s="50" t="s">
        <v>203</v>
      </c>
      <c r="D2090" s="28">
        <v>0.75</v>
      </c>
      <c r="E2090" s="27">
        <v>0</v>
      </c>
    </row>
    <row r="2091" spans="1:5" x14ac:dyDescent="0.35">
      <c r="A2091" s="125"/>
      <c r="B2091" s="126"/>
      <c r="C2091" s="50" t="s">
        <v>204</v>
      </c>
      <c r="D2091" s="28">
        <v>0.8</v>
      </c>
      <c r="E2091" s="27">
        <v>0</v>
      </c>
    </row>
    <row r="2092" spans="1:5" x14ac:dyDescent="0.35">
      <c r="A2092" s="125"/>
      <c r="B2092" s="126"/>
      <c r="C2092" s="50" t="s">
        <v>205</v>
      </c>
      <c r="D2092" s="28">
        <v>0.85</v>
      </c>
      <c r="E2092" s="27">
        <v>0</v>
      </c>
    </row>
    <row r="2093" spans="1:5" x14ac:dyDescent="0.35">
      <c r="A2093" s="125"/>
      <c r="B2093" s="126"/>
      <c r="C2093" s="50" t="s">
        <v>206</v>
      </c>
      <c r="D2093" s="28">
        <v>0.9</v>
      </c>
      <c r="E2093" s="27">
        <v>0</v>
      </c>
    </row>
    <row r="2094" spans="1:5" x14ac:dyDescent="0.35">
      <c r="A2094" s="125"/>
      <c r="B2094" s="126"/>
      <c r="C2094" s="50" t="s">
        <v>207</v>
      </c>
      <c r="D2094" s="28">
        <v>0.95</v>
      </c>
      <c r="E2094" s="27">
        <v>0</v>
      </c>
    </row>
    <row r="2095" spans="1:5" x14ac:dyDescent="0.35">
      <c r="A2095" s="125"/>
      <c r="B2095" s="126"/>
      <c r="C2095" s="50" t="s">
        <v>208</v>
      </c>
      <c r="D2095" s="28">
        <v>1</v>
      </c>
      <c r="E2095" s="27">
        <v>0</v>
      </c>
    </row>
    <row r="2096" spans="1:5" x14ac:dyDescent="0.35">
      <c r="A2096" s="125"/>
      <c r="B2096" s="126"/>
      <c r="C2096" s="49" t="s">
        <v>134</v>
      </c>
      <c r="D2096" s="26" t="s">
        <v>136</v>
      </c>
      <c r="E2096" s="26" t="s">
        <v>136</v>
      </c>
    </row>
    <row r="2097" spans="1:5" x14ac:dyDescent="0.35">
      <c r="A2097" s="125"/>
      <c r="B2097" s="126"/>
    </row>
    <row r="2098" spans="1:5" x14ac:dyDescent="0.35">
      <c r="A2098" s="125"/>
      <c r="B2098" s="126"/>
    </row>
    <row r="2099" spans="1:5" x14ac:dyDescent="0.35">
      <c r="A2099" s="125"/>
      <c r="B2099" s="126"/>
    </row>
    <row r="2100" spans="1:5" ht="15" customHeight="1" x14ac:dyDescent="0.35">
      <c r="A2100" s="125">
        <f>A2075+1</f>
        <v>85</v>
      </c>
      <c r="B2100" s="126" t="str">
        <f>"Lista  "  &amp;A2100&amp; "  "&amp; LOOKUP(A2100,'entrada datos Edificación'!$E$3:$E$239,'entrada datos Edificación'!$I$3:$I$239)</f>
        <v>Lista  85  panel sándwich</v>
      </c>
      <c r="C2100" s="49" t="s">
        <v>252</v>
      </c>
      <c r="D2100" s="27">
        <v>0</v>
      </c>
      <c r="E2100" s="27">
        <v>0</v>
      </c>
    </row>
    <row r="2101" spans="1:5" ht="15" customHeight="1" x14ac:dyDescent="0.35">
      <c r="A2101" s="125"/>
      <c r="B2101" s="126"/>
      <c r="C2101" s="50" t="s">
        <v>189</v>
      </c>
      <c r="D2101" s="28">
        <v>0.05</v>
      </c>
      <c r="E2101" s="27">
        <v>0</v>
      </c>
    </row>
    <row r="2102" spans="1:5" x14ac:dyDescent="0.35">
      <c r="A2102" s="125"/>
      <c r="B2102" s="126"/>
      <c r="C2102" s="50" t="s">
        <v>190</v>
      </c>
      <c r="D2102" s="28">
        <v>0.1</v>
      </c>
      <c r="E2102" s="27">
        <v>0</v>
      </c>
    </row>
    <row r="2103" spans="1:5" x14ac:dyDescent="0.35">
      <c r="A2103" s="125"/>
      <c r="B2103" s="126"/>
      <c r="C2103" s="50" t="s">
        <v>191</v>
      </c>
      <c r="D2103" s="28">
        <v>0.15</v>
      </c>
      <c r="E2103" s="27">
        <v>0</v>
      </c>
    </row>
    <row r="2104" spans="1:5" x14ac:dyDescent="0.35">
      <c r="A2104" s="125"/>
      <c r="B2104" s="126"/>
      <c r="C2104" s="50" t="s">
        <v>192</v>
      </c>
      <c r="D2104" s="28">
        <v>0.2</v>
      </c>
      <c r="E2104" s="27">
        <v>0</v>
      </c>
    </row>
    <row r="2105" spans="1:5" x14ac:dyDescent="0.35">
      <c r="A2105" s="125"/>
      <c r="B2105" s="126"/>
      <c r="C2105" s="50" t="s">
        <v>193</v>
      </c>
      <c r="D2105" s="28">
        <v>0.25</v>
      </c>
      <c r="E2105" s="27">
        <v>0</v>
      </c>
    </row>
    <row r="2106" spans="1:5" x14ac:dyDescent="0.35">
      <c r="A2106" s="125"/>
      <c r="B2106" s="126"/>
      <c r="C2106" s="50" t="s">
        <v>194</v>
      </c>
      <c r="D2106" s="28">
        <v>0.3</v>
      </c>
      <c r="E2106" s="27">
        <v>0</v>
      </c>
    </row>
    <row r="2107" spans="1:5" x14ac:dyDescent="0.35">
      <c r="A2107" s="125"/>
      <c r="B2107" s="126"/>
      <c r="C2107" s="50" t="s">
        <v>195</v>
      </c>
      <c r="D2107" s="28">
        <v>0.35</v>
      </c>
      <c r="E2107" s="27">
        <v>0</v>
      </c>
    </row>
    <row r="2108" spans="1:5" x14ac:dyDescent="0.35">
      <c r="A2108" s="125"/>
      <c r="B2108" s="126"/>
      <c r="C2108" s="50" t="s">
        <v>196</v>
      </c>
      <c r="D2108" s="28">
        <v>0.4</v>
      </c>
      <c r="E2108" s="27">
        <v>0</v>
      </c>
    </row>
    <row r="2109" spans="1:5" x14ac:dyDescent="0.35">
      <c r="A2109" s="125"/>
      <c r="B2109" s="126"/>
      <c r="C2109" s="50" t="s">
        <v>197</v>
      </c>
      <c r="D2109" s="28">
        <v>0.45</v>
      </c>
      <c r="E2109" s="27">
        <v>0</v>
      </c>
    </row>
    <row r="2110" spans="1:5" x14ac:dyDescent="0.35">
      <c r="A2110" s="125"/>
      <c r="B2110" s="126"/>
      <c r="C2110" s="50" t="s">
        <v>198</v>
      </c>
      <c r="D2110" s="28">
        <v>0.5</v>
      </c>
      <c r="E2110" s="27">
        <v>0</v>
      </c>
    </row>
    <row r="2111" spans="1:5" x14ac:dyDescent="0.35">
      <c r="A2111" s="125"/>
      <c r="B2111" s="126"/>
      <c r="C2111" s="50" t="s">
        <v>199</v>
      </c>
      <c r="D2111" s="28">
        <v>0.55000000000000004</v>
      </c>
      <c r="E2111" s="27">
        <v>0</v>
      </c>
    </row>
    <row r="2112" spans="1:5" x14ac:dyDescent="0.35">
      <c r="A2112" s="125"/>
      <c r="B2112" s="126"/>
      <c r="C2112" s="50" t="s">
        <v>200</v>
      </c>
      <c r="D2112" s="28">
        <v>0.6</v>
      </c>
      <c r="E2112" s="27">
        <v>0</v>
      </c>
    </row>
    <row r="2113" spans="1:5" x14ac:dyDescent="0.35">
      <c r="A2113" s="125"/>
      <c r="B2113" s="126"/>
      <c r="C2113" s="50" t="s">
        <v>201</v>
      </c>
      <c r="D2113" s="28">
        <v>0.65</v>
      </c>
      <c r="E2113" s="27">
        <v>0</v>
      </c>
    </row>
    <row r="2114" spans="1:5" x14ac:dyDescent="0.35">
      <c r="A2114" s="125"/>
      <c r="B2114" s="126"/>
      <c r="C2114" s="50" t="s">
        <v>202</v>
      </c>
      <c r="D2114" s="28">
        <v>0.7</v>
      </c>
      <c r="E2114" s="27">
        <v>0</v>
      </c>
    </row>
    <row r="2115" spans="1:5" x14ac:dyDescent="0.35">
      <c r="A2115" s="125"/>
      <c r="B2115" s="126"/>
      <c r="C2115" s="50" t="s">
        <v>203</v>
      </c>
      <c r="D2115" s="28">
        <v>0.75</v>
      </c>
      <c r="E2115" s="27">
        <v>0</v>
      </c>
    </row>
    <row r="2116" spans="1:5" x14ac:dyDescent="0.35">
      <c r="A2116" s="125"/>
      <c r="B2116" s="126"/>
      <c r="C2116" s="50" t="s">
        <v>204</v>
      </c>
      <c r="D2116" s="28">
        <v>0.8</v>
      </c>
      <c r="E2116" s="27">
        <v>0</v>
      </c>
    </row>
    <row r="2117" spans="1:5" x14ac:dyDescent="0.35">
      <c r="A2117" s="125"/>
      <c r="B2117" s="126"/>
      <c r="C2117" s="50" t="s">
        <v>205</v>
      </c>
      <c r="D2117" s="28">
        <v>0.85</v>
      </c>
      <c r="E2117" s="27">
        <v>0</v>
      </c>
    </row>
    <row r="2118" spans="1:5" x14ac:dyDescent="0.35">
      <c r="A2118" s="125"/>
      <c r="B2118" s="126"/>
      <c r="C2118" s="50" t="s">
        <v>206</v>
      </c>
      <c r="D2118" s="28">
        <v>0.9</v>
      </c>
      <c r="E2118" s="27">
        <v>0</v>
      </c>
    </row>
    <row r="2119" spans="1:5" x14ac:dyDescent="0.35">
      <c r="A2119" s="125"/>
      <c r="B2119" s="126"/>
      <c r="C2119" s="50" t="s">
        <v>207</v>
      </c>
      <c r="D2119" s="28">
        <v>0.95</v>
      </c>
      <c r="E2119" s="27">
        <v>0</v>
      </c>
    </row>
    <row r="2120" spans="1:5" x14ac:dyDescent="0.35">
      <c r="A2120" s="125"/>
      <c r="B2120" s="126"/>
      <c r="C2120" s="50" t="s">
        <v>208</v>
      </c>
      <c r="D2120" s="28">
        <v>1</v>
      </c>
      <c r="E2120" s="27">
        <v>0</v>
      </c>
    </row>
    <row r="2121" spans="1:5" x14ac:dyDescent="0.35">
      <c r="A2121" s="125"/>
      <c r="B2121" s="126"/>
      <c r="C2121" s="49" t="s">
        <v>134</v>
      </c>
      <c r="D2121" s="26" t="s">
        <v>136</v>
      </c>
      <c r="E2121" s="26" t="s">
        <v>136</v>
      </c>
    </row>
    <row r="2122" spans="1:5" x14ac:dyDescent="0.35">
      <c r="A2122" s="125"/>
      <c r="B2122" s="126"/>
    </row>
    <row r="2123" spans="1:5" x14ac:dyDescent="0.35">
      <c r="A2123" s="125"/>
      <c r="B2123" s="126"/>
    </row>
    <row r="2124" spans="1:5" x14ac:dyDescent="0.35">
      <c r="A2124" s="125"/>
      <c r="B2124" s="126"/>
    </row>
    <row r="2125" spans="1:5" ht="15" customHeight="1" x14ac:dyDescent="0.35">
      <c r="A2125" s="125">
        <f>A2100+1</f>
        <v>86</v>
      </c>
      <c r="B2125" s="126" t="str">
        <f>"Lista  "  &amp;A2125&amp; "  "&amp; LOOKUP(A2125,'entrada datos Edificación'!$E$3:$E$239,'entrada datos Edificación'!$I$3:$I$239)</f>
        <v>Lista  86  cubierta decks</v>
      </c>
      <c r="C2125" s="49" t="s">
        <v>252</v>
      </c>
      <c r="D2125" s="27">
        <v>0</v>
      </c>
      <c r="E2125" s="27">
        <v>0</v>
      </c>
    </row>
    <row r="2126" spans="1:5" ht="15" customHeight="1" x14ac:dyDescent="0.35">
      <c r="A2126" s="125"/>
      <c r="B2126" s="126"/>
      <c r="C2126" s="50" t="s">
        <v>189</v>
      </c>
      <c r="D2126" s="28">
        <v>0.05</v>
      </c>
      <c r="E2126" s="27">
        <v>0</v>
      </c>
    </row>
    <row r="2127" spans="1:5" x14ac:dyDescent="0.35">
      <c r="A2127" s="125"/>
      <c r="B2127" s="126"/>
      <c r="C2127" s="50" t="s">
        <v>190</v>
      </c>
      <c r="D2127" s="28">
        <v>0.1</v>
      </c>
      <c r="E2127" s="27">
        <v>0</v>
      </c>
    </row>
    <row r="2128" spans="1:5" x14ac:dyDescent="0.35">
      <c r="A2128" s="125"/>
      <c r="B2128" s="126"/>
      <c r="C2128" s="50" t="s">
        <v>191</v>
      </c>
      <c r="D2128" s="28">
        <v>0.15</v>
      </c>
      <c r="E2128" s="27">
        <v>0</v>
      </c>
    </row>
    <row r="2129" spans="1:5" x14ac:dyDescent="0.35">
      <c r="A2129" s="125"/>
      <c r="B2129" s="126"/>
      <c r="C2129" s="50" t="s">
        <v>192</v>
      </c>
      <c r="D2129" s="28">
        <v>0.2</v>
      </c>
      <c r="E2129" s="27">
        <v>0</v>
      </c>
    </row>
    <row r="2130" spans="1:5" x14ac:dyDescent="0.35">
      <c r="A2130" s="125"/>
      <c r="B2130" s="126"/>
      <c r="C2130" s="50" t="s">
        <v>193</v>
      </c>
      <c r="D2130" s="28">
        <v>0.25</v>
      </c>
      <c r="E2130" s="27">
        <v>0</v>
      </c>
    </row>
    <row r="2131" spans="1:5" x14ac:dyDescent="0.35">
      <c r="A2131" s="125"/>
      <c r="B2131" s="126"/>
      <c r="C2131" s="50" t="s">
        <v>194</v>
      </c>
      <c r="D2131" s="28">
        <v>0.3</v>
      </c>
      <c r="E2131" s="27">
        <v>0</v>
      </c>
    </row>
    <row r="2132" spans="1:5" x14ac:dyDescent="0.35">
      <c r="A2132" s="125"/>
      <c r="B2132" s="126"/>
      <c r="C2132" s="50" t="s">
        <v>195</v>
      </c>
      <c r="D2132" s="28">
        <v>0.35</v>
      </c>
      <c r="E2132" s="27">
        <v>0</v>
      </c>
    </row>
    <row r="2133" spans="1:5" x14ac:dyDescent="0.35">
      <c r="A2133" s="125"/>
      <c r="B2133" s="126"/>
      <c r="C2133" s="50" t="s">
        <v>196</v>
      </c>
      <c r="D2133" s="28">
        <v>0.4</v>
      </c>
      <c r="E2133" s="27">
        <v>0</v>
      </c>
    </row>
    <row r="2134" spans="1:5" x14ac:dyDescent="0.35">
      <c r="A2134" s="125"/>
      <c r="B2134" s="126"/>
      <c r="C2134" s="50" t="s">
        <v>197</v>
      </c>
      <c r="D2134" s="28">
        <v>0.45</v>
      </c>
      <c r="E2134" s="27">
        <v>0</v>
      </c>
    </row>
    <row r="2135" spans="1:5" x14ac:dyDescent="0.35">
      <c r="A2135" s="125"/>
      <c r="B2135" s="126"/>
      <c r="C2135" s="50" t="s">
        <v>198</v>
      </c>
      <c r="D2135" s="28">
        <v>0.5</v>
      </c>
      <c r="E2135" s="27">
        <v>0</v>
      </c>
    </row>
    <row r="2136" spans="1:5" x14ac:dyDescent="0.35">
      <c r="A2136" s="125"/>
      <c r="B2136" s="126"/>
      <c r="C2136" s="50" t="s">
        <v>199</v>
      </c>
      <c r="D2136" s="28">
        <v>0.55000000000000004</v>
      </c>
      <c r="E2136" s="27">
        <v>0</v>
      </c>
    </row>
    <row r="2137" spans="1:5" x14ac:dyDescent="0.35">
      <c r="A2137" s="125"/>
      <c r="B2137" s="126"/>
      <c r="C2137" s="50" t="s">
        <v>200</v>
      </c>
      <c r="D2137" s="28">
        <v>0.6</v>
      </c>
      <c r="E2137" s="27">
        <v>0</v>
      </c>
    </row>
    <row r="2138" spans="1:5" x14ac:dyDescent="0.35">
      <c r="A2138" s="125"/>
      <c r="B2138" s="126"/>
      <c r="C2138" s="50" t="s">
        <v>201</v>
      </c>
      <c r="D2138" s="28">
        <v>0.65</v>
      </c>
      <c r="E2138" s="27">
        <v>0</v>
      </c>
    </row>
    <row r="2139" spans="1:5" x14ac:dyDescent="0.35">
      <c r="A2139" s="125"/>
      <c r="B2139" s="126"/>
      <c r="C2139" s="50" t="s">
        <v>202</v>
      </c>
      <c r="D2139" s="28">
        <v>0.7</v>
      </c>
      <c r="E2139" s="27">
        <v>0</v>
      </c>
    </row>
    <row r="2140" spans="1:5" x14ac:dyDescent="0.35">
      <c r="A2140" s="125"/>
      <c r="B2140" s="126"/>
      <c r="C2140" s="50" t="s">
        <v>203</v>
      </c>
      <c r="D2140" s="28">
        <v>0.75</v>
      </c>
      <c r="E2140" s="27">
        <v>0</v>
      </c>
    </row>
    <row r="2141" spans="1:5" x14ac:dyDescent="0.35">
      <c r="A2141" s="125"/>
      <c r="B2141" s="126"/>
      <c r="C2141" s="50" t="s">
        <v>204</v>
      </c>
      <c r="D2141" s="28">
        <v>0.8</v>
      </c>
      <c r="E2141" s="27">
        <v>0</v>
      </c>
    </row>
    <row r="2142" spans="1:5" x14ac:dyDescent="0.35">
      <c r="A2142" s="125"/>
      <c r="B2142" s="126"/>
      <c r="C2142" s="50" t="s">
        <v>205</v>
      </c>
      <c r="D2142" s="28">
        <v>0.85</v>
      </c>
      <c r="E2142" s="27">
        <v>0</v>
      </c>
    </row>
    <row r="2143" spans="1:5" x14ac:dyDescent="0.35">
      <c r="A2143" s="125"/>
      <c r="B2143" s="126"/>
      <c r="C2143" s="50" t="s">
        <v>206</v>
      </c>
      <c r="D2143" s="28">
        <v>0.9</v>
      </c>
      <c r="E2143" s="27">
        <v>0</v>
      </c>
    </row>
    <row r="2144" spans="1:5" x14ac:dyDescent="0.35">
      <c r="A2144" s="125"/>
      <c r="B2144" s="126"/>
      <c r="C2144" s="50" t="s">
        <v>207</v>
      </c>
      <c r="D2144" s="28">
        <v>0.95</v>
      </c>
      <c r="E2144" s="27">
        <v>0</v>
      </c>
    </row>
    <row r="2145" spans="1:5" x14ac:dyDescent="0.35">
      <c r="A2145" s="125"/>
      <c r="B2145" s="126"/>
      <c r="C2145" s="50" t="s">
        <v>208</v>
      </c>
      <c r="D2145" s="28">
        <v>1</v>
      </c>
      <c r="E2145" s="27">
        <v>0</v>
      </c>
    </row>
    <row r="2146" spans="1:5" x14ac:dyDescent="0.35">
      <c r="A2146" s="125"/>
      <c r="B2146" s="126"/>
      <c r="C2146" s="49" t="s">
        <v>134</v>
      </c>
      <c r="D2146" s="26" t="s">
        <v>136</v>
      </c>
      <c r="E2146" s="26" t="s">
        <v>136</v>
      </c>
    </row>
    <row r="2147" spans="1:5" x14ac:dyDescent="0.35">
      <c r="A2147" s="125"/>
      <c r="B2147" s="126"/>
    </row>
    <row r="2148" spans="1:5" x14ac:dyDescent="0.35">
      <c r="A2148" s="125"/>
      <c r="B2148" s="126"/>
    </row>
    <row r="2149" spans="1:5" x14ac:dyDescent="0.35">
      <c r="A2149" s="125"/>
      <c r="B2149" s="126"/>
    </row>
    <row r="2150" spans="1:5" ht="15" customHeight="1" x14ac:dyDescent="0.35">
      <c r="A2150" s="125">
        <f>A2125+1</f>
        <v>87</v>
      </c>
      <c r="B2150" s="126" t="str">
        <f>"Lista  "  &amp;A2150&amp; "  "&amp; LOOKUP(A2150,'entrada datos Edificación'!$E$3:$E$239,'entrada datos Edificación'!$I$3:$I$239)</f>
        <v>Lista  87  metálico (zinc, acero, cobre, etc.…)</v>
      </c>
      <c r="C2150" s="49" t="s">
        <v>252</v>
      </c>
      <c r="D2150" s="27">
        <v>0</v>
      </c>
      <c r="E2150" s="27">
        <v>0</v>
      </c>
    </row>
    <row r="2151" spans="1:5" ht="15" customHeight="1" x14ac:dyDescent="0.35">
      <c r="A2151" s="125"/>
      <c r="B2151" s="126"/>
      <c r="C2151" s="50" t="s">
        <v>189</v>
      </c>
      <c r="D2151" s="28">
        <v>0.05</v>
      </c>
      <c r="E2151" s="27">
        <v>0</v>
      </c>
    </row>
    <row r="2152" spans="1:5" x14ac:dyDescent="0.35">
      <c r="A2152" s="125"/>
      <c r="B2152" s="126"/>
      <c r="C2152" s="50" t="s">
        <v>190</v>
      </c>
      <c r="D2152" s="28">
        <v>0.1</v>
      </c>
      <c r="E2152" s="27">
        <v>0</v>
      </c>
    </row>
    <row r="2153" spans="1:5" x14ac:dyDescent="0.35">
      <c r="A2153" s="125"/>
      <c r="B2153" s="126"/>
      <c r="C2153" s="50" t="s">
        <v>191</v>
      </c>
      <c r="D2153" s="28">
        <v>0.15</v>
      </c>
      <c r="E2153" s="27">
        <v>0</v>
      </c>
    </row>
    <row r="2154" spans="1:5" x14ac:dyDescent="0.35">
      <c r="A2154" s="125"/>
      <c r="B2154" s="126"/>
      <c r="C2154" s="50" t="s">
        <v>192</v>
      </c>
      <c r="D2154" s="28">
        <v>0.2</v>
      </c>
      <c r="E2154" s="27">
        <v>0</v>
      </c>
    </row>
    <row r="2155" spans="1:5" x14ac:dyDescent="0.35">
      <c r="A2155" s="125"/>
      <c r="B2155" s="126"/>
      <c r="C2155" s="50" t="s">
        <v>193</v>
      </c>
      <c r="D2155" s="28">
        <v>0.25</v>
      </c>
      <c r="E2155" s="27">
        <v>0</v>
      </c>
    </row>
    <row r="2156" spans="1:5" x14ac:dyDescent="0.35">
      <c r="A2156" s="125"/>
      <c r="B2156" s="126"/>
      <c r="C2156" s="50" t="s">
        <v>194</v>
      </c>
      <c r="D2156" s="28">
        <v>0.3</v>
      </c>
      <c r="E2156" s="27">
        <v>0</v>
      </c>
    </row>
    <row r="2157" spans="1:5" x14ac:dyDescent="0.35">
      <c r="A2157" s="125"/>
      <c r="B2157" s="126"/>
      <c r="C2157" s="50" t="s">
        <v>195</v>
      </c>
      <c r="D2157" s="28">
        <v>0.35</v>
      </c>
      <c r="E2157" s="27">
        <v>0</v>
      </c>
    </row>
    <row r="2158" spans="1:5" x14ac:dyDescent="0.35">
      <c r="A2158" s="125"/>
      <c r="B2158" s="126"/>
      <c r="C2158" s="50" t="s">
        <v>196</v>
      </c>
      <c r="D2158" s="28">
        <v>0.4</v>
      </c>
      <c r="E2158" s="27">
        <v>0</v>
      </c>
    </row>
    <row r="2159" spans="1:5" x14ac:dyDescent="0.35">
      <c r="A2159" s="125"/>
      <c r="B2159" s="126"/>
      <c r="C2159" s="50" t="s">
        <v>197</v>
      </c>
      <c r="D2159" s="28">
        <v>0.45</v>
      </c>
      <c r="E2159" s="27">
        <v>0</v>
      </c>
    </row>
    <row r="2160" spans="1:5" x14ac:dyDescent="0.35">
      <c r="A2160" s="125"/>
      <c r="B2160" s="126"/>
      <c r="C2160" s="50" t="s">
        <v>198</v>
      </c>
      <c r="D2160" s="28">
        <v>0.5</v>
      </c>
      <c r="E2160" s="27">
        <v>0</v>
      </c>
    </row>
    <row r="2161" spans="1:5" x14ac:dyDescent="0.35">
      <c r="A2161" s="125"/>
      <c r="B2161" s="126"/>
      <c r="C2161" s="50" t="s">
        <v>199</v>
      </c>
      <c r="D2161" s="28">
        <v>0.55000000000000004</v>
      </c>
      <c r="E2161" s="27">
        <v>0</v>
      </c>
    </row>
    <row r="2162" spans="1:5" x14ac:dyDescent="0.35">
      <c r="A2162" s="125"/>
      <c r="B2162" s="126"/>
      <c r="C2162" s="50" t="s">
        <v>200</v>
      </c>
      <c r="D2162" s="28">
        <v>0.6</v>
      </c>
      <c r="E2162" s="27">
        <v>0</v>
      </c>
    </row>
    <row r="2163" spans="1:5" x14ac:dyDescent="0.35">
      <c r="A2163" s="125"/>
      <c r="B2163" s="126"/>
      <c r="C2163" s="50" t="s">
        <v>201</v>
      </c>
      <c r="D2163" s="28">
        <v>0.65</v>
      </c>
      <c r="E2163" s="27">
        <v>0</v>
      </c>
    </row>
    <row r="2164" spans="1:5" x14ac:dyDescent="0.35">
      <c r="A2164" s="125"/>
      <c r="B2164" s="126"/>
      <c r="C2164" s="50" t="s">
        <v>202</v>
      </c>
      <c r="D2164" s="28">
        <v>0.7</v>
      </c>
      <c r="E2164" s="27">
        <v>0</v>
      </c>
    </row>
    <row r="2165" spans="1:5" x14ac:dyDescent="0.35">
      <c r="A2165" s="125"/>
      <c r="B2165" s="126"/>
      <c r="C2165" s="50" t="s">
        <v>203</v>
      </c>
      <c r="D2165" s="28">
        <v>0.75</v>
      </c>
      <c r="E2165" s="27">
        <v>0</v>
      </c>
    </row>
    <row r="2166" spans="1:5" x14ac:dyDescent="0.35">
      <c r="A2166" s="125"/>
      <c r="B2166" s="126"/>
      <c r="C2166" s="50" t="s">
        <v>204</v>
      </c>
      <c r="D2166" s="28">
        <v>0.8</v>
      </c>
      <c r="E2166" s="27">
        <v>0</v>
      </c>
    </row>
    <row r="2167" spans="1:5" x14ac:dyDescent="0.35">
      <c r="A2167" s="125"/>
      <c r="B2167" s="126"/>
      <c r="C2167" s="50" t="s">
        <v>205</v>
      </c>
      <c r="D2167" s="28">
        <v>0.85</v>
      </c>
      <c r="E2167" s="27">
        <v>0</v>
      </c>
    </row>
    <row r="2168" spans="1:5" x14ac:dyDescent="0.35">
      <c r="A2168" s="125"/>
      <c r="B2168" s="126"/>
      <c r="C2168" s="50" t="s">
        <v>206</v>
      </c>
      <c r="D2168" s="28">
        <v>0.9</v>
      </c>
      <c r="E2168" s="27">
        <v>0</v>
      </c>
    </row>
    <row r="2169" spans="1:5" x14ac:dyDescent="0.35">
      <c r="A2169" s="125"/>
      <c r="B2169" s="126"/>
      <c r="C2169" s="50" t="s">
        <v>207</v>
      </c>
      <c r="D2169" s="28">
        <v>0.95</v>
      </c>
      <c r="E2169" s="27">
        <v>0</v>
      </c>
    </row>
    <row r="2170" spans="1:5" x14ac:dyDescent="0.35">
      <c r="A2170" s="125"/>
      <c r="B2170" s="126"/>
      <c r="C2170" s="50" t="s">
        <v>208</v>
      </c>
      <c r="D2170" s="28">
        <v>1</v>
      </c>
      <c r="E2170" s="27">
        <v>0</v>
      </c>
    </row>
    <row r="2171" spans="1:5" x14ac:dyDescent="0.35">
      <c r="A2171" s="125"/>
      <c r="B2171" s="126"/>
      <c r="C2171" s="49" t="s">
        <v>134</v>
      </c>
      <c r="D2171" s="26" t="s">
        <v>136</v>
      </c>
      <c r="E2171" s="26" t="s">
        <v>136</v>
      </c>
    </row>
    <row r="2172" spans="1:5" x14ac:dyDescent="0.35">
      <c r="A2172" s="125"/>
      <c r="B2172" s="126"/>
    </row>
    <row r="2173" spans="1:5" x14ac:dyDescent="0.35">
      <c r="A2173" s="125"/>
      <c r="B2173" s="126"/>
    </row>
    <row r="2174" spans="1:5" x14ac:dyDescent="0.35">
      <c r="A2174" s="125"/>
      <c r="B2174" s="126"/>
    </row>
    <row r="2175" spans="1:5" ht="15" customHeight="1" x14ac:dyDescent="0.35">
      <c r="A2175" s="125">
        <f>A2150+1</f>
        <v>88</v>
      </c>
      <c r="B2175" s="126" t="str">
        <f>"Lista  "  &amp;A2175&amp; "  "&amp; LOOKUP(A2175,'entrada datos Edificación'!$E$3:$E$239,'entrada datos Edificación'!$I$3:$I$239)</f>
        <v>Lista  88  pizarra</v>
      </c>
      <c r="C2175" s="49" t="s">
        <v>252</v>
      </c>
      <c r="D2175" s="27">
        <v>0</v>
      </c>
      <c r="E2175" s="27">
        <v>0</v>
      </c>
    </row>
    <row r="2176" spans="1:5" ht="15" customHeight="1" x14ac:dyDescent="0.35">
      <c r="A2176" s="125"/>
      <c r="B2176" s="126"/>
      <c r="C2176" s="50" t="s">
        <v>189</v>
      </c>
      <c r="D2176" s="28">
        <v>0.05</v>
      </c>
      <c r="E2176" s="27">
        <v>0</v>
      </c>
    </row>
    <row r="2177" spans="1:5" x14ac:dyDescent="0.35">
      <c r="A2177" s="125"/>
      <c r="B2177" s="126"/>
      <c r="C2177" s="50" t="s">
        <v>190</v>
      </c>
      <c r="D2177" s="28">
        <v>0.1</v>
      </c>
      <c r="E2177" s="27">
        <v>0</v>
      </c>
    </row>
    <row r="2178" spans="1:5" x14ac:dyDescent="0.35">
      <c r="A2178" s="125"/>
      <c r="B2178" s="126"/>
      <c r="C2178" s="50" t="s">
        <v>191</v>
      </c>
      <c r="D2178" s="28">
        <v>0.15</v>
      </c>
      <c r="E2178" s="27">
        <v>0</v>
      </c>
    </row>
    <row r="2179" spans="1:5" x14ac:dyDescent="0.35">
      <c r="A2179" s="125"/>
      <c r="B2179" s="126"/>
      <c r="C2179" s="50" t="s">
        <v>192</v>
      </c>
      <c r="D2179" s="28">
        <v>0.2</v>
      </c>
      <c r="E2179" s="27">
        <v>0</v>
      </c>
    </row>
    <row r="2180" spans="1:5" x14ac:dyDescent="0.35">
      <c r="A2180" s="125"/>
      <c r="B2180" s="126"/>
      <c r="C2180" s="50" t="s">
        <v>193</v>
      </c>
      <c r="D2180" s="28">
        <v>0.25</v>
      </c>
      <c r="E2180" s="27">
        <v>0</v>
      </c>
    </row>
    <row r="2181" spans="1:5" x14ac:dyDescent="0.35">
      <c r="A2181" s="125"/>
      <c r="B2181" s="126"/>
      <c r="C2181" s="50" t="s">
        <v>194</v>
      </c>
      <c r="D2181" s="28">
        <v>0.3</v>
      </c>
      <c r="E2181" s="27">
        <v>0</v>
      </c>
    </row>
    <row r="2182" spans="1:5" x14ac:dyDescent="0.35">
      <c r="A2182" s="125"/>
      <c r="B2182" s="126"/>
      <c r="C2182" s="50" t="s">
        <v>195</v>
      </c>
      <c r="D2182" s="28">
        <v>0.35</v>
      </c>
      <c r="E2182" s="27">
        <v>0</v>
      </c>
    </row>
    <row r="2183" spans="1:5" x14ac:dyDescent="0.35">
      <c r="A2183" s="125"/>
      <c r="B2183" s="126"/>
      <c r="C2183" s="50" t="s">
        <v>196</v>
      </c>
      <c r="D2183" s="28">
        <v>0.4</v>
      </c>
      <c r="E2183" s="27">
        <v>0</v>
      </c>
    </row>
    <row r="2184" spans="1:5" x14ac:dyDescent="0.35">
      <c r="A2184" s="125"/>
      <c r="B2184" s="126"/>
      <c r="C2184" s="50" t="s">
        <v>197</v>
      </c>
      <c r="D2184" s="28">
        <v>0.45</v>
      </c>
      <c r="E2184" s="27">
        <v>0</v>
      </c>
    </row>
    <row r="2185" spans="1:5" x14ac:dyDescent="0.35">
      <c r="A2185" s="125"/>
      <c r="B2185" s="126"/>
      <c r="C2185" s="50" t="s">
        <v>198</v>
      </c>
      <c r="D2185" s="28">
        <v>0.5</v>
      </c>
      <c r="E2185" s="27">
        <v>0</v>
      </c>
    </row>
    <row r="2186" spans="1:5" x14ac:dyDescent="0.35">
      <c r="A2186" s="125"/>
      <c r="B2186" s="126"/>
      <c r="C2186" s="50" t="s">
        <v>199</v>
      </c>
      <c r="D2186" s="28">
        <v>0.55000000000000004</v>
      </c>
      <c r="E2186" s="27">
        <v>0</v>
      </c>
    </row>
    <row r="2187" spans="1:5" x14ac:dyDescent="0.35">
      <c r="A2187" s="125"/>
      <c r="B2187" s="126"/>
      <c r="C2187" s="50" t="s">
        <v>200</v>
      </c>
      <c r="D2187" s="28">
        <v>0.6</v>
      </c>
      <c r="E2187" s="27">
        <v>0</v>
      </c>
    </row>
    <row r="2188" spans="1:5" x14ac:dyDescent="0.35">
      <c r="A2188" s="125"/>
      <c r="B2188" s="126"/>
      <c r="C2188" s="50" t="s">
        <v>201</v>
      </c>
      <c r="D2188" s="28">
        <v>0.65</v>
      </c>
      <c r="E2188" s="27">
        <v>0</v>
      </c>
    </row>
    <row r="2189" spans="1:5" x14ac:dyDescent="0.35">
      <c r="A2189" s="125"/>
      <c r="B2189" s="126"/>
      <c r="C2189" s="50" t="s">
        <v>202</v>
      </c>
      <c r="D2189" s="28">
        <v>0.7</v>
      </c>
      <c r="E2189" s="27">
        <v>0</v>
      </c>
    </row>
    <row r="2190" spans="1:5" x14ac:dyDescent="0.35">
      <c r="A2190" s="125"/>
      <c r="B2190" s="126"/>
      <c r="C2190" s="50" t="s">
        <v>203</v>
      </c>
      <c r="D2190" s="28">
        <v>0.75</v>
      </c>
      <c r="E2190" s="27">
        <v>0</v>
      </c>
    </row>
    <row r="2191" spans="1:5" x14ac:dyDescent="0.35">
      <c r="A2191" s="125"/>
      <c r="B2191" s="126"/>
      <c r="C2191" s="50" t="s">
        <v>204</v>
      </c>
      <c r="D2191" s="28">
        <v>0.8</v>
      </c>
      <c r="E2191" s="27">
        <v>0</v>
      </c>
    </row>
    <row r="2192" spans="1:5" x14ac:dyDescent="0.35">
      <c r="A2192" s="125"/>
      <c r="B2192" s="126"/>
      <c r="C2192" s="50" t="s">
        <v>205</v>
      </c>
      <c r="D2192" s="28">
        <v>0.85</v>
      </c>
      <c r="E2192" s="27">
        <v>0</v>
      </c>
    </row>
    <row r="2193" spans="1:5" x14ac:dyDescent="0.35">
      <c r="A2193" s="125"/>
      <c r="B2193" s="126"/>
      <c r="C2193" s="50" t="s">
        <v>206</v>
      </c>
      <c r="D2193" s="28">
        <v>0.9</v>
      </c>
      <c r="E2193" s="27">
        <v>0</v>
      </c>
    </row>
    <row r="2194" spans="1:5" x14ac:dyDescent="0.35">
      <c r="A2194" s="125"/>
      <c r="B2194" s="126"/>
      <c r="C2194" s="50" t="s">
        <v>207</v>
      </c>
      <c r="D2194" s="28">
        <v>0.95</v>
      </c>
      <c r="E2194" s="27">
        <v>0</v>
      </c>
    </row>
    <row r="2195" spans="1:5" x14ac:dyDescent="0.35">
      <c r="A2195" s="125"/>
      <c r="B2195" s="126"/>
      <c r="C2195" s="50" t="s">
        <v>208</v>
      </c>
      <c r="D2195" s="28">
        <v>1</v>
      </c>
      <c r="E2195" s="27">
        <v>0</v>
      </c>
    </row>
    <row r="2196" spans="1:5" x14ac:dyDescent="0.35">
      <c r="A2196" s="125"/>
      <c r="B2196" s="126"/>
      <c r="C2196" s="49" t="s">
        <v>134</v>
      </c>
      <c r="D2196" s="26" t="s">
        <v>136</v>
      </c>
      <c r="E2196" s="26" t="s">
        <v>136</v>
      </c>
    </row>
    <row r="2197" spans="1:5" x14ac:dyDescent="0.35">
      <c r="A2197" s="125"/>
      <c r="B2197" s="126"/>
    </row>
    <row r="2198" spans="1:5" x14ac:dyDescent="0.35">
      <c r="A2198" s="125"/>
      <c r="B2198" s="126"/>
    </row>
    <row r="2199" spans="1:5" x14ac:dyDescent="0.35">
      <c r="A2199" s="125"/>
      <c r="B2199" s="126"/>
    </row>
    <row r="2200" spans="1:5" ht="15" customHeight="1" x14ac:dyDescent="0.35">
      <c r="A2200" s="125">
        <f>A2175+1</f>
        <v>89</v>
      </c>
      <c r="B2200" s="126" t="str">
        <f>"Lista  "  &amp;A2200&amp; "  "&amp; LOOKUP(A2200,'entrada datos Edificación'!$E$3:$E$239,'entrada datos Edificación'!$I$3:$I$239)</f>
        <v>Lista  89  tejas cerámicas</v>
      </c>
      <c r="C2200" s="49" t="s">
        <v>252</v>
      </c>
      <c r="D2200" s="27">
        <v>0</v>
      </c>
      <c r="E2200" s="27">
        <v>0</v>
      </c>
    </row>
    <row r="2201" spans="1:5" ht="15" customHeight="1" x14ac:dyDescent="0.35">
      <c r="A2201" s="125"/>
      <c r="B2201" s="126"/>
      <c r="C2201" s="50" t="s">
        <v>189</v>
      </c>
      <c r="D2201" s="28">
        <v>0.05</v>
      </c>
      <c r="E2201" s="27">
        <v>0</v>
      </c>
    </row>
    <row r="2202" spans="1:5" x14ac:dyDescent="0.35">
      <c r="A2202" s="125"/>
      <c r="B2202" s="126"/>
      <c r="C2202" s="50" t="s">
        <v>190</v>
      </c>
      <c r="D2202" s="28">
        <v>0.1</v>
      </c>
      <c r="E2202" s="27">
        <v>0</v>
      </c>
    </row>
    <row r="2203" spans="1:5" x14ac:dyDescent="0.35">
      <c r="A2203" s="125"/>
      <c r="B2203" s="126"/>
      <c r="C2203" s="50" t="s">
        <v>191</v>
      </c>
      <c r="D2203" s="28">
        <v>0.15</v>
      </c>
      <c r="E2203" s="27">
        <v>0</v>
      </c>
    </row>
    <row r="2204" spans="1:5" x14ac:dyDescent="0.35">
      <c r="A2204" s="125"/>
      <c r="B2204" s="126"/>
      <c r="C2204" s="50" t="s">
        <v>192</v>
      </c>
      <c r="D2204" s="28">
        <v>0.2</v>
      </c>
      <c r="E2204" s="27">
        <v>0</v>
      </c>
    </row>
    <row r="2205" spans="1:5" x14ac:dyDescent="0.35">
      <c r="A2205" s="125"/>
      <c r="B2205" s="126"/>
      <c r="C2205" s="50" t="s">
        <v>193</v>
      </c>
      <c r="D2205" s="28">
        <v>0.25</v>
      </c>
      <c r="E2205" s="27">
        <v>0</v>
      </c>
    </row>
    <row r="2206" spans="1:5" x14ac:dyDescent="0.35">
      <c r="A2206" s="125"/>
      <c r="B2206" s="126"/>
      <c r="C2206" s="50" t="s">
        <v>194</v>
      </c>
      <c r="D2206" s="28">
        <v>0.3</v>
      </c>
      <c r="E2206" s="27">
        <v>0</v>
      </c>
    </row>
    <row r="2207" spans="1:5" x14ac:dyDescent="0.35">
      <c r="A2207" s="125"/>
      <c r="B2207" s="126"/>
      <c r="C2207" s="50" t="s">
        <v>195</v>
      </c>
      <c r="D2207" s="28">
        <v>0.35</v>
      </c>
      <c r="E2207" s="27">
        <v>0</v>
      </c>
    </row>
    <row r="2208" spans="1:5" x14ac:dyDescent="0.35">
      <c r="A2208" s="125"/>
      <c r="B2208" s="126"/>
      <c r="C2208" s="50" t="s">
        <v>196</v>
      </c>
      <c r="D2208" s="28">
        <v>0.4</v>
      </c>
      <c r="E2208" s="27">
        <v>0</v>
      </c>
    </row>
    <row r="2209" spans="1:5" x14ac:dyDescent="0.35">
      <c r="A2209" s="125"/>
      <c r="B2209" s="126"/>
      <c r="C2209" s="50" t="s">
        <v>197</v>
      </c>
      <c r="D2209" s="28">
        <v>0.45</v>
      </c>
      <c r="E2209" s="27">
        <v>0</v>
      </c>
    </row>
    <row r="2210" spans="1:5" x14ac:dyDescent="0.35">
      <c r="A2210" s="125"/>
      <c r="B2210" s="126"/>
      <c r="C2210" s="50" t="s">
        <v>198</v>
      </c>
      <c r="D2210" s="28">
        <v>0.5</v>
      </c>
      <c r="E2210" s="27">
        <v>0</v>
      </c>
    </row>
    <row r="2211" spans="1:5" x14ac:dyDescent="0.35">
      <c r="A2211" s="125"/>
      <c r="B2211" s="126"/>
      <c r="C2211" s="50" t="s">
        <v>199</v>
      </c>
      <c r="D2211" s="28">
        <v>0.55000000000000004</v>
      </c>
      <c r="E2211" s="27">
        <v>0</v>
      </c>
    </row>
    <row r="2212" spans="1:5" x14ac:dyDescent="0.35">
      <c r="A2212" s="125"/>
      <c r="B2212" s="126"/>
      <c r="C2212" s="50" t="s">
        <v>200</v>
      </c>
      <c r="D2212" s="28">
        <v>0.6</v>
      </c>
      <c r="E2212" s="27">
        <v>0</v>
      </c>
    </row>
    <row r="2213" spans="1:5" x14ac:dyDescent="0.35">
      <c r="A2213" s="125"/>
      <c r="B2213" s="126"/>
      <c r="C2213" s="50" t="s">
        <v>201</v>
      </c>
      <c r="D2213" s="28">
        <v>0.65</v>
      </c>
      <c r="E2213" s="27">
        <v>0</v>
      </c>
    </row>
    <row r="2214" spans="1:5" x14ac:dyDescent="0.35">
      <c r="A2214" s="125"/>
      <c r="B2214" s="126"/>
      <c r="C2214" s="50" t="s">
        <v>202</v>
      </c>
      <c r="D2214" s="28">
        <v>0.7</v>
      </c>
      <c r="E2214" s="27">
        <v>0</v>
      </c>
    </row>
    <row r="2215" spans="1:5" x14ac:dyDescent="0.35">
      <c r="A2215" s="125"/>
      <c r="B2215" s="126"/>
      <c r="C2215" s="50" t="s">
        <v>203</v>
      </c>
      <c r="D2215" s="28">
        <v>0.75</v>
      </c>
      <c r="E2215" s="27">
        <v>0</v>
      </c>
    </row>
    <row r="2216" spans="1:5" x14ac:dyDescent="0.35">
      <c r="A2216" s="125"/>
      <c r="B2216" s="126"/>
      <c r="C2216" s="50" t="s">
        <v>204</v>
      </c>
      <c r="D2216" s="28">
        <v>0.8</v>
      </c>
      <c r="E2216" s="27">
        <v>0</v>
      </c>
    </row>
    <row r="2217" spans="1:5" x14ac:dyDescent="0.35">
      <c r="A2217" s="125"/>
      <c r="B2217" s="126"/>
      <c r="C2217" s="50" t="s">
        <v>205</v>
      </c>
      <c r="D2217" s="28">
        <v>0.85</v>
      </c>
      <c r="E2217" s="27">
        <v>0</v>
      </c>
    </row>
    <row r="2218" spans="1:5" x14ac:dyDescent="0.35">
      <c r="A2218" s="125"/>
      <c r="B2218" s="126"/>
      <c r="C2218" s="50" t="s">
        <v>206</v>
      </c>
      <c r="D2218" s="28">
        <v>0.9</v>
      </c>
      <c r="E2218" s="27">
        <v>0</v>
      </c>
    </row>
    <row r="2219" spans="1:5" x14ac:dyDescent="0.35">
      <c r="A2219" s="125"/>
      <c r="B2219" s="126"/>
      <c r="C2219" s="50" t="s">
        <v>207</v>
      </c>
      <c r="D2219" s="28">
        <v>0.95</v>
      </c>
      <c r="E2219" s="27">
        <v>0</v>
      </c>
    </row>
    <row r="2220" spans="1:5" x14ac:dyDescent="0.35">
      <c r="A2220" s="125"/>
      <c r="B2220" s="126"/>
      <c r="C2220" s="50" t="s">
        <v>208</v>
      </c>
      <c r="D2220" s="28">
        <v>1</v>
      </c>
      <c r="E2220" s="27">
        <v>0</v>
      </c>
    </row>
    <row r="2221" spans="1:5" x14ac:dyDescent="0.35">
      <c r="A2221" s="125"/>
      <c r="B2221" s="126"/>
      <c r="C2221" s="49" t="s">
        <v>134</v>
      </c>
      <c r="D2221" s="26" t="s">
        <v>136</v>
      </c>
      <c r="E2221" s="26" t="s">
        <v>136</v>
      </c>
    </row>
    <row r="2222" spans="1:5" x14ac:dyDescent="0.35">
      <c r="A2222" s="125"/>
      <c r="B2222" s="126"/>
    </row>
    <row r="2223" spans="1:5" x14ac:dyDescent="0.35">
      <c r="A2223" s="125"/>
      <c r="B2223" s="126"/>
    </row>
    <row r="2224" spans="1:5" x14ac:dyDescent="0.35">
      <c r="A2224" s="125"/>
      <c r="B2224" s="126"/>
    </row>
    <row r="2225" spans="1:5" ht="15" customHeight="1" x14ac:dyDescent="0.35">
      <c r="A2225" s="125">
        <f>A2200+1</f>
        <v>90</v>
      </c>
      <c r="B2225" s="126" t="str">
        <f>"Lista  "  &amp;A2225&amp; "  "&amp; LOOKUP(A2225,'entrada datos Edificación'!$E$3:$E$239,'entrada datos Edificación'!$I$3:$I$239)</f>
        <v>Lista  90  tejas de hormigón</v>
      </c>
      <c r="C2225" s="49" t="s">
        <v>252</v>
      </c>
      <c r="D2225" s="27">
        <v>0</v>
      </c>
      <c r="E2225" s="27">
        <v>0</v>
      </c>
    </row>
    <row r="2226" spans="1:5" ht="15" customHeight="1" x14ac:dyDescent="0.35">
      <c r="A2226" s="125"/>
      <c r="B2226" s="126"/>
      <c r="C2226" s="50" t="s">
        <v>189</v>
      </c>
      <c r="D2226" s="28">
        <v>0.05</v>
      </c>
      <c r="E2226" s="27">
        <v>0</v>
      </c>
    </row>
    <row r="2227" spans="1:5" x14ac:dyDescent="0.35">
      <c r="A2227" s="125"/>
      <c r="B2227" s="126"/>
      <c r="C2227" s="50" t="s">
        <v>190</v>
      </c>
      <c r="D2227" s="28">
        <v>0.1</v>
      </c>
      <c r="E2227" s="27">
        <v>0</v>
      </c>
    </row>
    <row r="2228" spans="1:5" x14ac:dyDescent="0.35">
      <c r="A2228" s="125"/>
      <c r="B2228" s="126"/>
      <c r="C2228" s="50" t="s">
        <v>191</v>
      </c>
      <c r="D2228" s="28">
        <v>0.15</v>
      </c>
      <c r="E2228" s="27">
        <v>0</v>
      </c>
    </row>
    <row r="2229" spans="1:5" x14ac:dyDescent="0.35">
      <c r="A2229" s="125"/>
      <c r="B2229" s="126"/>
      <c r="C2229" s="50" t="s">
        <v>192</v>
      </c>
      <c r="D2229" s="28">
        <v>0.2</v>
      </c>
      <c r="E2229" s="27">
        <v>0</v>
      </c>
    </row>
    <row r="2230" spans="1:5" x14ac:dyDescent="0.35">
      <c r="A2230" s="125"/>
      <c r="B2230" s="126"/>
      <c r="C2230" s="50" t="s">
        <v>193</v>
      </c>
      <c r="D2230" s="28">
        <v>0.25</v>
      </c>
      <c r="E2230" s="27">
        <v>0</v>
      </c>
    </row>
    <row r="2231" spans="1:5" x14ac:dyDescent="0.35">
      <c r="A2231" s="125"/>
      <c r="B2231" s="126"/>
      <c r="C2231" s="50" t="s">
        <v>194</v>
      </c>
      <c r="D2231" s="28">
        <v>0.3</v>
      </c>
      <c r="E2231" s="27">
        <v>0</v>
      </c>
    </row>
    <row r="2232" spans="1:5" x14ac:dyDescent="0.35">
      <c r="A2232" s="125"/>
      <c r="B2232" s="126"/>
      <c r="C2232" s="50" t="s">
        <v>195</v>
      </c>
      <c r="D2232" s="28">
        <v>0.35</v>
      </c>
      <c r="E2232" s="27">
        <v>0</v>
      </c>
    </row>
    <row r="2233" spans="1:5" x14ac:dyDescent="0.35">
      <c r="A2233" s="125"/>
      <c r="B2233" s="126"/>
      <c r="C2233" s="50" t="s">
        <v>196</v>
      </c>
      <c r="D2233" s="28">
        <v>0.4</v>
      </c>
      <c r="E2233" s="27">
        <v>0</v>
      </c>
    </row>
    <row r="2234" spans="1:5" x14ac:dyDescent="0.35">
      <c r="A2234" s="125"/>
      <c r="B2234" s="126"/>
      <c r="C2234" s="50" t="s">
        <v>197</v>
      </c>
      <c r="D2234" s="28">
        <v>0.45</v>
      </c>
      <c r="E2234" s="27">
        <v>0</v>
      </c>
    </row>
    <row r="2235" spans="1:5" x14ac:dyDescent="0.35">
      <c r="A2235" s="125"/>
      <c r="B2235" s="126"/>
      <c r="C2235" s="50" t="s">
        <v>198</v>
      </c>
      <c r="D2235" s="28">
        <v>0.5</v>
      </c>
      <c r="E2235" s="27">
        <v>0</v>
      </c>
    </row>
    <row r="2236" spans="1:5" x14ac:dyDescent="0.35">
      <c r="A2236" s="125"/>
      <c r="B2236" s="126"/>
      <c r="C2236" s="50" t="s">
        <v>199</v>
      </c>
      <c r="D2236" s="28">
        <v>0.55000000000000004</v>
      </c>
      <c r="E2236" s="27">
        <v>0</v>
      </c>
    </row>
    <row r="2237" spans="1:5" x14ac:dyDescent="0.35">
      <c r="A2237" s="125"/>
      <c r="B2237" s="126"/>
      <c r="C2237" s="50" t="s">
        <v>200</v>
      </c>
      <c r="D2237" s="28">
        <v>0.6</v>
      </c>
      <c r="E2237" s="27">
        <v>0</v>
      </c>
    </row>
    <row r="2238" spans="1:5" x14ac:dyDescent="0.35">
      <c r="A2238" s="125"/>
      <c r="B2238" s="126"/>
      <c r="C2238" s="50" t="s">
        <v>201</v>
      </c>
      <c r="D2238" s="28">
        <v>0.65</v>
      </c>
      <c r="E2238" s="27">
        <v>0</v>
      </c>
    </row>
    <row r="2239" spans="1:5" x14ac:dyDescent="0.35">
      <c r="A2239" s="125"/>
      <c r="B2239" s="126"/>
      <c r="C2239" s="50" t="s">
        <v>202</v>
      </c>
      <c r="D2239" s="28">
        <v>0.7</v>
      </c>
      <c r="E2239" s="27">
        <v>0</v>
      </c>
    </row>
    <row r="2240" spans="1:5" x14ac:dyDescent="0.35">
      <c r="A2240" s="125"/>
      <c r="B2240" s="126"/>
      <c r="C2240" s="50" t="s">
        <v>203</v>
      </c>
      <c r="D2240" s="28">
        <v>0.75</v>
      </c>
      <c r="E2240" s="27">
        <v>0</v>
      </c>
    </row>
    <row r="2241" spans="1:5" x14ac:dyDescent="0.35">
      <c r="A2241" s="125"/>
      <c r="B2241" s="126"/>
      <c r="C2241" s="50" t="s">
        <v>204</v>
      </c>
      <c r="D2241" s="28">
        <v>0.8</v>
      </c>
      <c r="E2241" s="27">
        <v>0</v>
      </c>
    </row>
    <row r="2242" spans="1:5" x14ac:dyDescent="0.35">
      <c r="A2242" s="125"/>
      <c r="B2242" s="126"/>
      <c r="C2242" s="50" t="s">
        <v>205</v>
      </c>
      <c r="D2242" s="28">
        <v>0.85</v>
      </c>
      <c r="E2242" s="27">
        <v>0</v>
      </c>
    </row>
    <row r="2243" spans="1:5" x14ac:dyDescent="0.35">
      <c r="A2243" s="125"/>
      <c r="B2243" s="126"/>
      <c r="C2243" s="50" t="s">
        <v>206</v>
      </c>
      <c r="D2243" s="28">
        <v>0.9</v>
      </c>
      <c r="E2243" s="27">
        <v>0</v>
      </c>
    </row>
    <row r="2244" spans="1:5" x14ac:dyDescent="0.35">
      <c r="A2244" s="125"/>
      <c r="B2244" s="126"/>
      <c r="C2244" s="50" t="s">
        <v>207</v>
      </c>
      <c r="D2244" s="28">
        <v>0.95</v>
      </c>
      <c r="E2244" s="27">
        <v>0</v>
      </c>
    </row>
    <row r="2245" spans="1:5" x14ac:dyDescent="0.35">
      <c r="A2245" s="125"/>
      <c r="B2245" s="126"/>
      <c r="C2245" s="50" t="s">
        <v>208</v>
      </c>
      <c r="D2245" s="28">
        <v>1</v>
      </c>
      <c r="E2245" s="27">
        <v>0</v>
      </c>
    </row>
    <row r="2246" spans="1:5" x14ac:dyDescent="0.35">
      <c r="A2246" s="125"/>
      <c r="B2246" s="126"/>
      <c r="C2246" s="49" t="s">
        <v>134</v>
      </c>
      <c r="D2246" s="26" t="s">
        <v>136</v>
      </c>
      <c r="E2246" s="26" t="s">
        <v>136</v>
      </c>
    </row>
    <row r="2247" spans="1:5" x14ac:dyDescent="0.35">
      <c r="A2247" s="125"/>
      <c r="B2247" s="126"/>
    </row>
    <row r="2248" spans="1:5" x14ac:dyDescent="0.35">
      <c r="A2248" s="125"/>
      <c r="B2248" s="126"/>
    </row>
    <row r="2249" spans="1:5" x14ac:dyDescent="0.35">
      <c r="A2249" s="125"/>
      <c r="B2249" s="126"/>
    </row>
    <row r="2250" spans="1:5" ht="15" customHeight="1" x14ac:dyDescent="0.35">
      <c r="A2250" s="125">
        <f>A2225+1</f>
        <v>91</v>
      </c>
      <c r="B2250" s="126" t="str">
        <f>"Lista  "  &amp;A2250&amp; "  "&amp; LOOKUP(A2250,'entrada datos Edificación'!$E$3:$E$239,'entrada datos Edificación'!$I$3:$I$239)</f>
        <v>Lista  91  tejas asfálticas</v>
      </c>
      <c r="C2250" s="49" t="s">
        <v>252</v>
      </c>
      <c r="D2250" s="27">
        <v>0</v>
      </c>
      <c r="E2250" s="27">
        <v>0</v>
      </c>
    </row>
    <row r="2251" spans="1:5" ht="15" customHeight="1" x14ac:dyDescent="0.35">
      <c r="A2251" s="125"/>
      <c r="B2251" s="126"/>
      <c r="C2251" s="50" t="s">
        <v>189</v>
      </c>
      <c r="D2251" s="28">
        <v>0.05</v>
      </c>
      <c r="E2251" s="27">
        <v>0</v>
      </c>
    </row>
    <row r="2252" spans="1:5" x14ac:dyDescent="0.35">
      <c r="A2252" s="125"/>
      <c r="B2252" s="126"/>
      <c r="C2252" s="50" t="s">
        <v>190</v>
      </c>
      <c r="D2252" s="28">
        <v>0.1</v>
      </c>
      <c r="E2252" s="27">
        <v>0</v>
      </c>
    </row>
    <row r="2253" spans="1:5" x14ac:dyDescent="0.35">
      <c r="A2253" s="125"/>
      <c r="B2253" s="126"/>
      <c r="C2253" s="50" t="s">
        <v>191</v>
      </c>
      <c r="D2253" s="28">
        <v>0.15</v>
      </c>
      <c r="E2253" s="27">
        <v>0</v>
      </c>
    </row>
    <row r="2254" spans="1:5" x14ac:dyDescent="0.35">
      <c r="A2254" s="125"/>
      <c r="B2254" s="126"/>
      <c r="C2254" s="50" t="s">
        <v>192</v>
      </c>
      <c r="D2254" s="28">
        <v>0.2</v>
      </c>
      <c r="E2254" s="27">
        <v>0</v>
      </c>
    </row>
    <row r="2255" spans="1:5" x14ac:dyDescent="0.35">
      <c r="A2255" s="125"/>
      <c r="B2255" s="126"/>
      <c r="C2255" s="50" t="s">
        <v>193</v>
      </c>
      <c r="D2255" s="28">
        <v>0.25</v>
      </c>
      <c r="E2255" s="27">
        <v>0</v>
      </c>
    </row>
    <row r="2256" spans="1:5" x14ac:dyDescent="0.35">
      <c r="A2256" s="125"/>
      <c r="B2256" s="126"/>
      <c r="C2256" s="50" t="s">
        <v>194</v>
      </c>
      <c r="D2256" s="28">
        <v>0.3</v>
      </c>
      <c r="E2256" s="27">
        <v>0</v>
      </c>
    </row>
    <row r="2257" spans="1:5" x14ac:dyDescent="0.35">
      <c r="A2257" s="125"/>
      <c r="B2257" s="126"/>
      <c r="C2257" s="50" t="s">
        <v>195</v>
      </c>
      <c r="D2257" s="28">
        <v>0.35</v>
      </c>
      <c r="E2257" s="27">
        <v>0</v>
      </c>
    </row>
    <row r="2258" spans="1:5" x14ac:dyDescent="0.35">
      <c r="A2258" s="125"/>
      <c r="B2258" s="126"/>
      <c r="C2258" s="50" t="s">
        <v>196</v>
      </c>
      <c r="D2258" s="28">
        <v>0.4</v>
      </c>
      <c r="E2258" s="27">
        <v>0</v>
      </c>
    </row>
    <row r="2259" spans="1:5" x14ac:dyDescent="0.35">
      <c r="A2259" s="125"/>
      <c r="B2259" s="126"/>
      <c r="C2259" s="50" t="s">
        <v>197</v>
      </c>
      <c r="D2259" s="28">
        <v>0.45</v>
      </c>
      <c r="E2259" s="27">
        <v>0</v>
      </c>
    </row>
    <row r="2260" spans="1:5" x14ac:dyDescent="0.35">
      <c r="A2260" s="125"/>
      <c r="B2260" s="126"/>
      <c r="C2260" s="50" t="s">
        <v>198</v>
      </c>
      <c r="D2260" s="28">
        <v>0.5</v>
      </c>
      <c r="E2260" s="27">
        <v>0</v>
      </c>
    </row>
    <row r="2261" spans="1:5" x14ac:dyDescent="0.35">
      <c r="A2261" s="125"/>
      <c r="B2261" s="126"/>
      <c r="C2261" s="50" t="s">
        <v>199</v>
      </c>
      <c r="D2261" s="28">
        <v>0.55000000000000004</v>
      </c>
      <c r="E2261" s="27">
        <v>0</v>
      </c>
    </row>
    <row r="2262" spans="1:5" x14ac:dyDescent="0.35">
      <c r="A2262" s="125"/>
      <c r="B2262" s="126"/>
      <c r="C2262" s="50" t="s">
        <v>200</v>
      </c>
      <c r="D2262" s="28">
        <v>0.6</v>
      </c>
      <c r="E2262" s="27">
        <v>0</v>
      </c>
    </row>
    <row r="2263" spans="1:5" x14ac:dyDescent="0.35">
      <c r="A2263" s="125"/>
      <c r="B2263" s="126"/>
      <c r="C2263" s="50" t="s">
        <v>201</v>
      </c>
      <c r="D2263" s="28">
        <v>0.65</v>
      </c>
      <c r="E2263" s="27">
        <v>0</v>
      </c>
    </row>
    <row r="2264" spans="1:5" x14ac:dyDescent="0.35">
      <c r="A2264" s="125"/>
      <c r="B2264" s="126"/>
      <c r="C2264" s="50" t="s">
        <v>202</v>
      </c>
      <c r="D2264" s="28">
        <v>0.7</v>
      </c>
      <c r="E2264" s="27">
        <v>0</v>
      </c>
    </row>
    <row r="2265" spans="1:5" x14ac:dyDescent="0.35">
      <c r="A2265" s="125"/>
      <c r="B2265" s="126"/>
      <c r="C2265" s="50" t="s">
        <v>203</v>
      </c>
      <c r="D2265" s="28">
        <v>0.75</v>
      </c>
      <c r="E2265" s="27">
        <v>0</v>
      </c>
    </row>
    <row r="2266" spans="1:5" x14ac:dyDescent="0.35">
      <c r="A2266" s="125"/>
      <c r="B2266" s="126"/>
      <c r="C2266" s="50" t="s">
        <v>204</v>
      </c>
      <c r="D2266" s="28">
        <v>0.8</v>
      </c>
      <c r="E2266" s="27">
        <v>0</v>
      </c>
    </row>
    <row r="2267" spans="1:5" x14ac:dyDescent="0.35">
      <c r="A2267" s="125"/>
      <c r="B2267" s="126"/>
      <c r="C2267" s="50" t="s">
        <v>205</v>
      </c>
      <c r="D2267" s="28">
        <v>0.85</v>
      </c>
      <c r="E2267" s="27">
        <v>0</v>
      </c>
    </row>
    <row r="2268" spans="1:5" x14ac:dyDescent="0.35">
      <c r="A2268" s="125"/>
      <c r="B2268" s="126"/>
      <c r="C2268" s="50" t="s">
        <v>206</v>
      </c>
      <c r="D2268" s="28">
        <v>0.9</v>
      </c>
      <c r="E2268" s="27">
        <v>0</v>
      </c>
    </row>
    <row r="2269" spans="1:5" x14ac:dyDescent="0.35">
      <c r="A2269" s="125"/>
      <c r="B2269" s="126"/>
      <c r="C2269" s="50" t="s">
        <v>207</v>
      </c>
      <c r="D2269" s="28">
        <v>0.95</v>
      </c>
      <c r="E2269" s="27">
        <v>0</v>
      </c>
    </row>
    <row r="2270" spans="1:5" x14ac:dyDescent="0.35">
      <c r="A2270" s="125"/>
      <c r="B2270" s="126"/>
      <c r="C2270" s="50" t="s">
        <v>208</v>
      </c>
      <c r="D2270" s="28">
        <v>1</v>
      </c>
      <c r="E2270" s="27">
        <v>0</v>
      </c>
    </row>
    <row r="2271" spans="1:5" x14ac:dyDescent="0.35">
      <c r="A2271" s="125"/>
      <c r="B2271" s="126"/>
      <c r="C2271" s="49" t="s">
        <v>134</v>
      </c>
      <c r="D2271" s="26" t="s">
        <v>136</v>
      </c>
      <c r="E2271" s="26" t="s">
        <v>136</v>
      </c>
    </row>
    <row r="2272" spans="1:5" x14ac:dyDescent="0.35">
      <c r="A2272" s="125"/>
      <c r="B2272" s="126"/>
    </row>
    <row r="2273" spans="1:5" x14ac:dyDescent="0.35">
      <c r="A2273" s="125"/>
      <c r="B2273" s="126"/>
    </row>
    <row r="2274" spans="1:5" x14ac:dyDescent="0.35">
      <c r="A2274" s="125"/>
      <c r="B2274" s="126"/>
    </row>
    <row r="2275" spans="1:5" ht="15" customHeight="1" x14ac:dyDescent="0.35">
      <c r="A2275" s="125">
        <f>A2250+1</f>
        <v>92</v>
      </c>
      <c r="B2275" s="126" t="str">
        <f>"Lista  "  &amp;A2275&amp; "  "&amp; LOOKUP(A2275,'entrada datos Edificación'!$E$3:$E$239,'entrada datos Edificación'!$I$3:$I$239)</f>
        <v>Lista  92  tejas de fibrocemento (exento de amianto)</v>
      </c>
      <c r="C2275" s="49" t="s">
        <v>252</v>
      </c>
      <c r="D2275" s="27">
        <v>0</v>
      </c>
      <c r="E2275" s="27">
        <v>0</v>
      </c>
    </row>
    <row r="2276" spans="1:5" ht="15" customHeight="1" x14ac:dyDescent="0.35">
      <c r="A2276" s="125"/>
      <c r="B2276" s="126"/>
      <c r="C2276" s="50" t="s">
        <v>189</v>
      </c>
      <c r="D2276" s="28">
        <v>0.05</v>
      </c>
      <c r="E2276" s="27">
        <v>0</v>
      </c>
    </row>
    <row r="2277" spans="1:5" x14ac:dyDescent="0.35">
      <c r="A2277" s="125"/>
      <c r="B2277" s="126"/>
      <c r="C2277" s="50" t="s">
        <v>190</v>
      </c>
      <c r="D2277" s="28">
        <v>0.1</v>
      </c>
      <c r="E2277" s="27">
        <v>0</v>
      </c>
    </row>
    <row r="2278" spans="1:5" x14ac:dyDescent="0.35">
      <c r="A2278" s="125"/>
      <c r="B2278" s="126"/>
      <c r="C2278" s="50" t="s">
        <v>191</v>
      </c>
      <c r="D2278" s="28">
        <v>0.15</v>
      </c>
      <c r="E2278" s="27">
        <v>0</v>
      </c>
    </row>
    <row r="2279" spans="1:5" x14ac:dyDescent="0.35">
      <c r="A2279" s="125"/>
      <c r="B2279" s="126"/>
      <c r="C2279" s="50" t="s">
        <v>192</v>
      </c>
      <c r="D2279" s="28">
        <v>0.2</v>
      </c>
      <c r="E2279" s="27">
        <v>0</v>
      </c>
    </row>
    <row r="2280" spans="1:5" x14ac:dyDescent="0.35">
      <c r="A2280" s="125"/>
      <c r="B2280" s="126"/>
      <c r="C2280" s="50" t="s">
        <v>193</v>
      </c>
      <c r="D2280" s="28">
        <v>0.25</v>
      </c>
      <c r="E2280" s="27">
        <v>0</v>
      </c>
    </row>
    <row r="2281" spans="1:5" x14ac:dyDescent="0.35">
      <c r="A2281" s="125"/>
      <c r="B2281" s="126"/>
      <c r="C2281" s="50" t="s">
        <v>194</v>
      </c>
      <c r="D2281" s="28">
        <v>0.3</v>
      </c>
      <c r="E2281" s="27">
        <v>0</v>
      </c>
    </row>
    <row r="2282" spans="1:5" x14ac:dyDescent="0.35">
      <c r="A2282" s="125"/>
      <c r="B2282" s="126"/>
      <c r="C2282" s="50" t="s">
        <v>195</v>
      </c>
      <c r="D2282" s="28">
        <v>0.35</v>
      </c>
      <c r="E2282" s="27">
        <v>0</v>
      </c>
    </row>
    <row r="2283" spans="1:5" x14ac:dyDescent="0.35">
      <c r="A2283" s="125"/>
      <c r="B2283" s="126"/>
      <c r="C2283" s="50" t="s">
        <v>196</v>
      </c>
      <c r="D2283" s="28">
        <v>0.4</v>
      </c>
      <c r="E2283" s="27">
        <v>0</v>
      </c>
    </row>
    <row r="2284" spans="1:5" x14ac:dyDescent="0.35">
      <c r="A2284" s="125"/>
      <c r="B2284" s="126"/>
      <c r="C2284" s="50" t="s">
        <v>197</v>
      </c>
      <c r="D2284" s="28">
        <v>0.45</v>
      </c>
      <c r="E2284" s="27">
        <v>0</v>
      </c>
    </row>
    <row r="2285" spans="1:5" x14ac:dyDescent="0.35">
      <c r="A2285" s="125"/>
      <c r="B2285" s="126"/>
      <c r="C2285" s="50" t="s">
        <v>198</v>
      </c>
      <c r="D2285" s="28">
        <v>0.5</v>
      </c>
      <c r="E2285" s="27">
        <v>0</v>
      </c>
    </row>
    <row r="2286" spans="1:5" x14ac:dyDescent="0.35">
      <c r="A2286" s="125"/>
      <c r="B2286" s="126"/>
      <c r="C2286" s="50" t="s">
        <v>199</v>
      </c>
      <c r="D2286" s="28">
        <v>0.55000000000000004</v>
      </c>
      <c r="E2286" s="27">
        <v>0</v>
      </c>
    </row>
    <row r="2287" spans="1:5" x14ac:dyDescent="0.35">
      <c r="A2287" s="125"/>
      <c r="B2287" s="126"/>
      <c r="C2287" s="50" t="s">
        <v>200</v>
      </c>
      <c r="D2287" s="28">
        <v>0.6</v>
      </c>
      <c r="E2287" s="27">
        <v>0</v>
      </c>
    </row>
    <row r="2288" spans="1:5" x14ac:dyDescent="0.35">
      <c r="A2288" s="125"/>
      <c r="B2288" s="126"/>
      <c r="C2288" s="50" t="s">
        <v>201</v>
      </c>
      <c r="D2288" s="28">
        <v>0.65</v>
      </c>
      <c r="E2288" s="27">
        <v>0</v>
      </c>
    </row>
    <row r="2289" spans="1:5" x14ac:dyDescent="0.35">
      <c r="A2289" s="125"/>
      <c r="B2289" s="126"/>
      <c r="C2289" s="50" t="s">
        <v>202</v>
      </c>
      <c r="D2289" s="28">
        <v>0.7</v>
      </c>
      <c r="E2289" s="27">
        <v>0</v>
      </c>
    </row>
    <row r="2290" spans="1:5" x14ac:dyDescent="0.35">
      <c r="A2290" s="125"/>
      <c r="B2290" s="126"/>
      <c r="C2290" s="50" t="s">
        <v>203</v>
      </c>
      <c r="D2290" s="28">
        <v>0.75</v>
      </c>
      <c r="E2290" s="27">
        <v>0</v>
      </c>
    </row>
    <row r="2291" spans="1:5" x14ac:dyDescent="0.35">
      <c r="A2291" s="125"/>
      <c r="B2291" s="126"/>
      <c r="C2291" s="50" t="s">
        <v>204</v>
      </c>
      <c r="D2291" s="28">
        <v>0.8</v>
      </c>
      <c r="E2291" s="27">
        <v>0</v>
      </c>
    </row>
    <row r="2292" spans="1:5" x14ac:dyDescent="0.35">
      <c r="A2292" s="125"/>
      <c r="B2292" s="126"/>
      <c r="C2292" s="50" t="s">
        <v>205</v>
      </c>
      <c r="D2292" s="28">
        <v>0.85</v>
      </c>
      <c r="E2292" s="27">
        <v>0</v>
      </c>
    </row>
    <row r="2293" spans="1:5" x14ac:dyDescent="0.35">
      <c r="A2293" s="125"/>
      <c r="B2293" s="126"/>
      <c r="C2293" s="50" t="s">
        <v>206</v>
      </c>
      <c r="D2293" s="28">
        <v>0.9</v>
      </c>
      <c r="E2293" s="27">
        <v>0</v>
      </c>
    </row>
    <row r="2294" spans="1:5" x14ac:dyDescent="0.35">
      <c r="A2294" s="125"/>
      <c r="B2294" s="126"/>
      <c r="C2294" s="50" t="s">
        <v>207</v>
      </c>
      <c r="D2294" s="28">
        <v>0.95</v>
      </c>
      <c r="E2294" s="27">
        <v>0</v>
      </c>
    </row>
    <row r="2295" spans="1:5" x14ac:dyDescent="0.35">
      <c r="A2295" s="125"/>
      <c r="B2295" s="126"/>
      <c r="C2295" s="50" t="s">
        <v>208</v>
      </c>
      <c r="D2295" s="28">
        <v>1</v>
      </c>
      <c r="E2295" s="27">
        <v>0</v>
      </c>
    </row>
    <row r="2296" spans="1:5" x14ac:dyDescent="0.35">
      <c r="A2296" s="125"/>
      <c r="B2296" s="126"/>
      <c r="C2296" s="49" t="s">
        <v>134</v>
      </c>
      <c r="D2296" s="26" t="s">
        <v>136</v>
      </c>
      <c r="E2296" s="26" t="s">
        <v>136</v>
      </c>
    </row>
    <row r="2297" spans="1:5" x14ac:dyDescent="0.35">
      <c r="A2297" s="125"/>
      <c r="B2297" s="126"/>
    </row>
    <row r="2298" spans="1:5" x14ac:dyDescent="0.35">
      <c r="A2298" s="125"/>
      <c r="B2298" s="126"/>
    </row>
    <row r="2299" spans="1:5" x14ac:dyDescent="0.35">
      <c r="A2299" s="125"/>
      <c r="B2299" s="126"/>
    </row>
    <row r="2300" spans="1:5" ht="15" customHeight="1" x14ac:dyDescent="0.35">
      <c r="A2300" s="125">
        <f>A2275+1</f>
        <v>93</v>
      </c>
      <c r="B2300" s="126" t="str">
        <f>"Lista  "  &amp;A2300&amp; "  "&amp; LOOKUP(A2300,'entrada datos Edificación'!$E$3:$E$239,'entrada datos Edificación'!$I$3:$I$239)</f>
        <v>Lista  93  grava</v>
      </c>
      <c r="C2300" s="49" t="s">
        <v>252</v>
      </c>
      <c r="D2300" s="27">
        <v>0</v>
      </c>
      <c r="E2300" s="27">
        <v>0</v>
      </c>
    </row>
    <row r="2301" spans="1:5" ht="15" customHeight="1" x14ac:dyDescent="0.35">
      <c r="A2301" s="125"/>
      <c r="B2301" s="126"/>
      <c r="C2301" s="50" t="s">
        <v>189</v>
      </c>
      <c r="D2301" s="28">
        <v>0.05</v>
      </c>
      <c r="E2301" s="27">
        <v>0</v>
      </c>
    </row>
    <row r="2302" spans="1:5" x14ac:dyDescent="0.35">
      <c r="A2302" s="125"/>
      <c r="B2302" s="126"/>
      <c r="C2302" s="50" t="s">
        <v>190</v>
      </c>
      <c r="D2302" s="28">
        <v>0.1</v>
      </c>
      <c r="E2302" s="27">
        <v>0</v>
      </c>
    </row>
    <row r="2303" spans="1:5" x14ac:dyDescent="0.35">
      <c r="A2303" s="125"/>
      <c r="B2303" s="126"/>
      <c r="C2303" s="50" t="s">
        <v>191</v>
      </c>
      <c r="D2303" s="28">
        <v>0.15</v>
      </c>
      <c r="E2303" s="27">
        <v>0</v>
      </c>
    </row>
    <row r="2304" spans="1:5" x14ac:dyDescent="0.35">
      <c r="A2304" s="125"/>
      <c r="B2304" s="126"/>
      <c r="C2304" s="50" t="s">
        <v>192</v>
      </c>
      <c r="D2304" s="28">
        <v>0.2</v>
      </c>
      <c r="E2304" s="27">
        <v>0</v>
      </c>
    </row>
    <row r="2305" spans="1:5" x14ac:dyDescent="0.35">
      <c r="A2305" s="125"/>
      <c r="B2305" s="126"/>
      <c r="C2305" s="50" t="s">
        <v>193</v>
      </c>
      <c r="D2305" s="28">
        <v>0.25</v>
      </c>
      <c r="E2305" s="27">
        <v>0</v>
      </c>
    </row>
    <row r="2306" spans="1:5" x14ac:dyDescent="0.35">
      <c r="A2306" s="125"/>
      <c r="B2306" s="126"/>
      <c r="C2306" s="50" t="s">
        <v>194</v>
      </c>
      <c r="D2306" s="28">
        <v>0.3</v>
      </c>
      <c r="E2306" s="27">
        <v>0</v>
      </c>
    </row>
    <row r="2307" spans="1:5" x14ac:dyDescent="0.35">
      <c r="A2307" s="125"/>
      <c r="B2307" s="126"/>
      <c r="C2307" s="50" t="s">
        <v>195</v>
      </c>
      <c r="D2307" s="28">
        <v>0.35</v>
      </c>
      <c r="E2307" s="27">
        <v>0</v>
      </c>
    </row>
    <row r="2308" spans="1:5" x14ac:dyDescent="0.35">
      <c r="A2308" s="125"/>
      <c r="B2308" s="126"/>
      <c r="C2308" s="50" t="s">
        <v>196</v>
      </c>
      <c r="D2308" s="28">
        <v>0.4</v>
      </c>
      <c r="E2308" s="27">
        <v>0</v>
      </c>
    </row>
    <row r="2309" spans="1:5" x14ac:dyDescent="0.35">
      <c r="A2309" s="125"/>
      <c r="B2309" s="126"/>
      <c r="C2309" s="50" t="s">
        <v>197</v>
      </c>
      <c r="D2309" s="28">
        <v>0.45</v>
      </c>
      <c r="E2309" s="27">
        <v>0</v>
      </c>
    </row>
    <row r="2310" spans="1:5" x14ac:dyDescent="0.35">
      <c r="A2310" s="125"/>
      <c r="B2310" s="126"/>
      <c r="C2310" s="50" t="s">
        <v>198</v>
      </c>
      <c r="D2310" s="28">
        <v>0.5</v>
      </c>
      <c r="E2310" s="27">
        <v>0</v>
      </c>
    </row>
    <row r="2311" spans="1:5" x14ac:dyDescent="0.35">
      <c r="A2311" s="125"/>
      <c r="B2311" s="126"/>
      <c r="C2311" s="50" t="s">
        <v>199</v>
      </c>
      <c r="D2311" s="28">
        <v>0.55000000000000004</v>
      </c>
      <c r="E2311" s="27">
        <v>0</v>
      </c>
    </row>
    <row r="2312" spans="1:5" x14ac:dyDescent="0.35">
      <c r="A2312" s="125"/>
      <c r="B2312" s="126"/>
      <c r="C2312" s="50" t="s">
        <v>200</v>
      </c>
      <c r="D2312" s="28">
        <v>0.6</v>
      </c>
      <c r="E2312" s="27">
        <v>0</v>
      </c>
    </row>
    <row r="2313" spans="1:5" x14ac:dyDescent="0.35">
      <c r="A2313" s="125"/>
      <c r="B2313" s="126"/>
      <c r="C2313" s="50" t="s">
        <v>201</v>
      </c>
      <c r="D2313" s="28">
        <v>0.65</v>
      </c>
      <c r="E2313" s="27">
        <v>0</v>
      </c>
    </row>
    <row r="2314" spans="1:5" x14ac:dyDescent="0.35">
      <c r="A2314" s="125"/>
      <c r="B2314" s="126"/>
      <c r="C2314" s="50" t="s">
        <v>202</v>
      </c>
      <c r="D2314" s="28">
        <v>0.7</v>
      </c>
      <c r="E2314" s="27">
        <v>0</v>
      </c>
    </row>
    <row r="2315" spans="1:5" x14ac:dyDescent="0.35">
      <c r="A2315" s="125"/>
      <c r="B2315" s="126"/>
      <c r="C2315" s="50" t="s">
        <v>203</v>
      </c>
      <c r="D2315" s="28">
        <v>0.75</v>
      </c>
      <c r="E2315" s="27">
        <v>0</v>
      </c>
    </row>
    <row r="2316" spans="1:5" x14ac:dyDescent="0.35">
      <c r="A2316" s="125"/>
      <c r="B2316" s="126"/>
      <c r="C2316" s="50" t="s">
        <v>204</v>
      </c>
      <c r="D2316" s="28">
        <v>0.8</v>
      </c>
      <c r="E2316" s="27">
        <v>0</v>
      </c>
    </row>
    <row r="2317" spans="1:5" x14ac:dyDescent="0.35">
      <c r="A2317" s="125"/>
      <c r="B2317" s="126"/>
      <c r="C2317" s="50" t="s">
        <v>205</v>
      </c>
      <c r="D2317" s="28">
        <v>0.85</v>
      </c>
      <c r="E2317" s="27">
        <v>0</v>
      </c>
    </row>
    <row r="2318" spans="1:5" x14ac:dyDescent="0.35">
      <c r="A2318" s="125"/>
      <c r="B2318" s="126"/>
      <c r="C2318" s="50" t="s">
        <v>206</v>
      </c>
      <c r="D2318" s="28">
        <v>0.9</v>
      </c>
      <c r="E2318" s="27">
        <v>0</v>
      </c>
    </row>
    <row r="2319" spans="1:5" x14ac:dyDescent="0.35">
      <c r="A2319" s="125"/>
      <c r="B2319" s="126"/>
      <c r="C2319" s="50" t="s">
        <v>207</v>
      </c>
      <c r="D2319" s="28">
        <v>0.95</v>
      </c>
      <c r="E2319" s="27">
        <v>0</v>
      </c>
    </row>
    <row r="2320" spans="1:5" x14ac:dyDescent="0.35">
      <c r="A2320" s="125"/>
      <c r="B2320" s="126"/>
      <c r="C2320" s="50" t="s">
        <v>208</v>
      </c>
      <c r="D2320" s="28">
        <v>1</v>
      </c>
      <c r="E2320" s="27">
        <v>0</v>
      </c>
    </row>
    <row r="2321" spans="1:5" x14ac:dyDescent="0.35">
      <c r="A2321" s="125"/>
      <c r="B2321" s="126"/>
      <c r="C2321" s="49" t="s">
        <v>134</v>
      </c>
      <c r="D2321" s="26" t="s">
        <v>136</v>
      </c>
      <c r="E2321" s="26" t="s">
        <v>136</v>
      </c>
    </row>
    <row r="2322" spans="1:5" x14ac:dyDescent="0.35">
      <c r="A2322" s="125"/>
      <c r="B2322" s="126"/>
    </row>
    <row r="2323" spans="1:5" x14ac:dyDescent="0.35">
      <c r="A2323" s="125"/>
      <c r="B2323" s="126"/>
    </row>
    <row r="2324" spans="1:5" x14ac:dyDescent="0.35">
      <c r="A2324" s="125"/>
      <c r="B2324" s="126"/>
    </row>
    <row r="2325" spans="1:5" ht="15" customHeight="1" x14ac:dyDescent="0.35">
      <c r="A2325" s="125">
        <f>A2300+1</f>
        <v>94</v>
      </c>
      <c r="B2325" s="126" t="str">
        <f>"Lista  "  &amp;A2325&amp; "  "&amp; LOOKUP(A2325,'entrada datos Edificación'!$E$3:$E$239,'entrada datos Edificación'!$I$3:$I$239)</f>
        <v>Lista  94  cubierta verde</v>
      </c>
      <c r="C2325" s="49" t="s">
        <v>252</v>
      </c>
      <c r="D2325" s="27">
        <v>0</v>
      </c>
      <c r="E2325" s="27">
        <v>0</v>
      </c>
    </row>
    <row r="2326" spans="1:5" ht="15" customHeight="1" x14ac:dyDescent="0.35">
      <c r="A2326" s="125"/>
      <c r="B2326" s="126"/>
      <c r="C2326" s="50" t="s">
        <v>189</v>
      </c>
      <c r="D2326" s="28">
        <v>0.05</v>
      </c>
      <c r="E2326" s="27">
        <v>0</v>
      </c>
    </row>
    <row r="2327" spans="1:5" x14ac:dyDescent="0.35">
      <c r="A2327" s="125"/>
      <c r="B2327" s="126"/>
      <c r="C2327" s="50" t="s">
        <v>190</v>
      </c>
      <c r="D2327" s="28">
        <v>0.1</v>
      </c>
      <c r="E2327" s="27">
        <v>0</v>
      </c>
    </row>
    <row r="2328" spans="1:5" x14ac:dyDescent="0.35">
      <c r="A2328" s="125"/>
      <c r="B2328" s="126"/>
      <c r="C2328" s="50" t="s">
        <v>191</v>
      </c>
      <c r="D2328" s="28">
        <v>0.15</v>
      </c>
      <c r="E2328" s="27">
        <v>0</v>
      </c>
    </row>
    <row r="2329" spans="1:5" x14ac:dyDescent="0.35">
      <c r="A2329" s="125"/>
      <c r="B2329" s="126"/>
      <c r="C2329" s="50" t="s">
        <v>192</v>
      </c>
      <c r="D2329" s="28">
        <v>0.2</v>
      </c>
      <c r="E2329" s="27">
        <v>0</v>
      </c>
    </row>
    <row r="2330" spans="1:5" x14ac:dyDescent="0.35">
      <c r="A2330" s="125"/>
      <c r="B2330" s="126"/>
      <c r="C2330" s="50" t="s">
        <v>193</v>
      </c>
      <c r="D2330" s="28">
        <v>0.25</v>
      </c>
      <c r="E2330" s="27">
        <v>0</v>
      </c>
    </row>
    <row r="2331" spans="1:5" x14ac:dyDescent="0.35">
      <c r="A2331" s="125"/>
      <c r="B2331" s="126"/>
      <c r="C2331" s="50" t="s">
        <v>194</v>
      </c>
      <c r="D2331" s="28">
        <v>0.3</v>
      </c>
      <c r="E2331" s="27">
        <v>0</v>
      </c>
    </row>
    <row r="2332" spans="1:5" x14ac:dyDescent="0.35">
      <c r="A2332" s="125"/>
      <c r="B2332" s="126"/>
      <c r="C2332" s="50" t="s">
        <v>195</v>
      </c>
      <c r="D2332" s="28">
        <v>0.35</v>
      </c>
      <c r="E2332" s="27">
        <v>0</v>
      </c>
    </row>
    <row r="2333" spans="1:5" x14ac:dyDescent="0.35">
      <c r="A2333" s="125"/>
      <c r="B2333" s="126"/>
      <c r="C2333" s="50" t="s">
        <v>196</v>
      </c>
      <c r="D2333" s="28">
        <v>0.4</v>
      </c>
      <c r="E2333" s="27">
        <v>0</v>
      </c>
    </row>
    <row r="2334" spans="1:5" x14ac:dyDescent="0.35">
      <c r="A2334" s="125"/>
      <c r="B2334" s="126"/>
      <c r="C2334" s="50" t="s">
        <v>197</v>
      </c>
      <c r="D2334" s="28">
        <v>0.45</v>
      </c>
      <c r="E2334" s="27">
        <v>0</v>
      </c>
    </row>
    <row r="2335" spans="1:5" x14ac:dyDescent="0.35">
      <c r="A2335" s="125"/>
      <c r="B2335" s="126"/>
      <c r="C2335" s="50" t="s">
        <v>198</v>
      </c>
      <c r="D2335" s="28">
        <v>0.5</v>
      </c>
      <c r="E2335" s="27">
        <v>0</v>
      </c>
    </row>
    <row r="2336" spans="1:5" x14ac:dyDescent="0.35">
      <c r="A2336" s="125"/>
      <c r="B2336" s="126"/>
      <c r="C2336" s="50" t="s">
        <v>199</v>
      </c>
      <c r="D2336" s="28">
        <v>0.55000000000000004</v>
      </c>
      <c r="E2336" s="27">
        <v>0</v>
      </c>
    </row>
    <row r="2337" spans="1:5" x14ac:dyDescent="0.35">
      <c r="A2337" s="125"/>
      <c r="B2337" s="126"/>
      <c r="C2337" s="50" t="s">
        <v>200</v>
      </c>
      <c r="D2337" s="28">
        <v>0.6</v>
      </c>
      <c r="E2337" s="27">
        <v>0</v>
      </c>
    </row>
    <row r="2338" spans="1:5" x14ac:dyDescent="0.35">
      <c r="A2338" s="125"/>
      <c r="B2338" s="126"/>
      <c r="C2338" s="50" t="s">
        <v>201</v>
      </c>
      <c r="D2338" s="28">
        <v>0.65</v>
      </c>
      <c r="E2338" s="27">
        <v>0</v>
      </c>
    </row>
    <row r="2339" spans="1:5" x14ac:dyDescent="0.35">
      <c r="A2339" s="125"/>
      <c r="B2339" s="126"/>
      <c r="C2339" s="50" t="s">
        <v>202</v>
      </c>
      <c r="D2339" s="28">
        <v>0.7</v>
      </c>
      <c r="E2339" s="27">
        <v>0</v>
      </c>
    </row>
    <row r="2340" spans="1:5" x14ac:dyDescent="0.35">
      <c r="A2340" s="125"/>
      <c r="B2340" s="126"/>
      <c r="C2340" s="50" t="s">
        <v>203</v>
      </c>
      <c r="D2340" s="28">
        <v>0.75</v>
      </c>
      <c r="E2340" s="27">
        <v>0</v>
      </c>
    </row>
    <row r="2341" spans="1:5" x14ac:dyDescent="0.35">
      <c r="A2341" s="125"/>
      <c r="B2341" s="126"/>
      <c r="C2341" s="50" t="s">
        <v>204</v>
      </c>
      <c r="D2341" s="28">
        <v>0.8</v>
      </c>
      <c r="E2341" s="27">
        <v>0</v>
      </c>
    </row>
    <row r="2342" spans="1:5" x14ac:dyDescent="0.35">
      <c r="A2342" s="125"/>
      <c r="B2342" s="126"/>
      <c r="C2342" s="50" t="s">
        <v>205</v>
      </c>
      <c r="D2342" s="28">
        <v>0.85</v>
      </c>
      <c r="E2342" s="27">
        <v>0</v>
      </c>
    </row>
    <row r="2343" spans="1:5" x14ac:dyDescent="0.35">
      <c r="A2343" s="125"/>
      <c r="B2343" s="126"/>
      <c r="C2343" s="50" t="s">
        <v>206</v>
      </c>
      <c r="D2343" s="28">
        <v>0.9</v>
      </c>
      <c r="E2343" s="27">
        <v>0</v>
      </c>
    </row>
    <row r="2344" spans="1:5" x14ac:dyDescent="0.35">
      <c r="A2344" s="125"/>
      <c r="B2344" s="126"/>
      <c r="C2344" s="50" t="s">
        <v>207</v>
      </c>
      <c r="D2344" s="28">
        <v>0.95</v>
      </c>
      <c r="E2344" s="27">
        <v>0</v>
      </c>
    </row>
    <row r="2345" spans="1:5" x14ac:dyDescent="0.35">
      <c r="A2345" s="125"/>
      <c r="B2345" s="126"/>
      <c r="C2345" s="50" t="s">
        <v>208</v>
      </c>
      <c r="D2345" s="28">
        <v>1</v>
      </c>
      <c r="E2345" s="27">
        <v>0</v>
      </c>
    </row>
    <row r="2346" spans="1:5" x14ac:dyDescent="0.35">
      <c r="A2346" s="125"/>
      <c r="B2346" s="126"/>
      <c r="C2346" s="49" t="s">
        <v>134</v>
      </c>
      <c r="D2346" s="26" t="s">
        <v>136</v>
      </c>
      <c r="E2346" s="26" t="s">
        <v>136</v>
      </c>
    </row>
    <row r="2347" spans="1:5" x14ac:dyDescent="0.35">
      <c r="A2347" s="125"/>
      <c r="B2347" s="126"/>
    </row>
    <row r="2348" spans="1:5" x14ac:dyDescent="0.35">
      <c r="A2348" s="125"/>
      <c r="B2348" s="126"/>
    </row>
    <row r="2349" spans="1:5" x14ac:dyDescent="0.35">
      <c r="A2349" s="125"/>
      <c r="B2349" s="126"/>
    </row>
    <row r="2350" spans="1:5" ht="15" customHeight="1" x14ac:dyDescent="0.35">
      <c r="A2350" s="125">
        <f>A2325+1</f>
        <v>95</v>
      </c>
      <c r="B2350" s="126" t="str">
        <f>"Lista  "  &amp;A2350&amp; "  "&amp; LOOKUP(A2350,'entrada datos Edificación'!$E$3:$E$239,'entrada datos Edificación'!$I$3:$I$239)</f>
        <v>Lista  95  losa filtrante</v>
      </c>
      <c r="C2350" s="49" t="s">
        <v>252</v>
      </c>
      <c r="D2350" s="27">
        <v>0</v>
      </c>
      <c r="E2350" s="27">
        <v>0</v>
      </c>
    </row>
    <row r="2351" spans="1:5" ht="15" customHeight="1" x14ac:dyDescent="0.35">
      <c r="A2351" s="125"/>
      <c r="B2351" s="126"/>
      <c r="C2351" s="50" t="s">
        <v>189</v>
      </c>
      <c r="D2351" s="28">
        <v>0.05</v>
      </c>
      <c r="E2351" s="27">
        <v>0</v>
      </c>
    </row>
    <row r="2352" spans="1:5" x14ac:dyDescent="0.35">
      <c r="A2352" s="125"/>
      <c r="B2352" s="126"/>
      <c r="C2352" s="50" t="s">
        <v>190</v>
      </c>
      <c r="D2352" s="28">
        <v>0.1</v>
      </c>
      <c r="E2352" s="27">
        <v>0</v>
      </c>
    </row>
    <row r="2353" spans="1:5" x14ac:dyDescent="0.35">
      <c r="A2353" s="125"/>
      <c r="B2353" s="126"/>
      <c r="C2353" s="50" t="s">
        <v>191</v>
      </c>
      <c r="D2353" s="28">
        <v>0.15</v>
      </c>
      <c r="E2353" s="27">
        <v>0</v>
      </c>
    </row>
    <row r="2354" spans="1:5" x14ac:dyDescent="0.35">
      <c r="A2354" s="125"/>
      <c r="B2354" s="126"/>
      <c r="C2354" s="50" t="s">
        <v>192</v>
      </c>
      <c r="D2354" s="28">
        <v>0.2</v>
      </c>
      <c r="E2354" s="27">
        <v>0</v>
      </c>
    </row>
    <row r="2355" spans="1:5" x14ac:dyDescent="0.35">
      <c r="A2355" s="125"/>
      <c r="B2355" s="126"/>
      <c r="C2355" s="50" t="s">
        <v>193</v>
      </c>
      <c r="D2355" s="28">
        <v>0.25</v>
      </c>
      <c r="E2355" s="27">
        <v>0</v>
      </c>
    </row>
    <row r="2356" spans="1:5" x14ac:dyDescent="0.35">
      <c r="A2356" s="125"/>
      <c r="B2356" s="126"/>
      <c r="C2356" s="50" t="s">
        <v>194</v>
      </c>
      <c r="D2356" s="28">
        <v>0.3</v>
      </c>
      <c r="E2356" s="27">
        <v>0</v>
      </c>
    </row>
    <row r="2357" spans="1:5" x14ac:dyDescent="0.35">
      <c r="A2357" s="125"/>
      <c r="B2357" s="126"/>
      <c r="C2357" s="50" t="s">
        <v>195</v>
      </c>
      <c r="D2357" s="28">
        <v>0.35</v>
      </c>
      <c r="E2357" s="27">
        <v>0</v>
      </c>
    </row>
    <row r="2358" spans="1:5" x14ac:dyDescent="0.35">
      <c r="A2358" s="125"/>
      <c r="B2358" s="126"/>
      <c r="C2358" s="50" t="s">
        <v>196</v>
      </c>
      <c r="D2358" s="28">
        <v>0.4</v>
      </c>
      <c r="E2358" s="27">
        <v>0</v>
      </c>
    </row>
    <row r="2359" spans="1:5" x14ac:dyDescent="0.35">
      <c r="A2359" s="125"/>
      <c r="B2359" s="126"/>
      <c r="C2359" s="50" t="s">
        <v>197</v>
      </c>
      <c r="D2359" s="28">
        <v>0.45</v>
      </c>
      <c r="E2359" s="27">
        <v>0</v>
      </c>
    </row>
    <row r="2360" spans="1:5" x14ac:dyDescent="0.35">
      <c r="A2360" s="125"/>
      <c r="B2360" s="126"/>
      <c r="C2360" s="50" t="s">
        <v>198</v>
      </c>
      <c r="D2360" s="28">
        <v>0.5</v>
      </c>
      <c r="E2360" s="27">
        <v>0</v>
      </c>
    </row>
    <row r="2361" spans="1:5" x14ac:dyDescent="0.35">
      <c r="A2361" s="125"/>
      <c r="B2361" s="126"/>
      <c r="C2361" s="50" t="s">
        <v>199</v>
      </c>
      <c r="D2361" s="28">
        <v>0.55000000000000004</v>
      </c>
      <c r="E2361" s="27">
        <v>0</v>
      </c>
    </row>
    <row r="2362" spans="1:5" x14ac:dyDescent="0.35">
      <c r="A2362" s="125"/>
      <c r="B2362" s="126"/>
      <c r="C2362" s="50" t="s">
        <v>200</v>
      </c>
      <c r="D2362" s="28">
        <v>0.6</v>
      </c>
      <c r="E2362" s="27">
        <v>0</v>
      </c>
    </row>
    <row r="2363" spans="1:5" x14ac:dyDescent="0.35">
      <c r="A2363" s="125"/>
      <c r="B2363" s="126"/>
      <c r="C2363" s="50" t="s">
        <v>201</v>
      </c>
      <c r="D2363" s="28">
        <v>0.65</v>
      </c>
      <c r="E2363" s="27">
        <v>0</v>
      </c>
    </row>
    <row r="2364" spans="1:5" x14ac:dyDescent="0.35">
      <c r="A2364" s="125"/>
      <c r="B2364" s="126"/>
      <c r="C2364" s="50" t="s">
        <v>202</v>
      </c>
      <c r="D2364" s="28">
        <v>0.7</v>
      </c>
      <c r="E2364" s="27">
        <v>0</v>
      </c>
    </row>
    <row r="2365" spans="1:5" x14ac:dyDescent="0.35">
      <c r="A2365" s="125"/>
      <c r="B2365" s="126"/>
      <c r="C2365" s="50" t="s">
        <v>203</v>
      </c>
      <c r="D2365" s="28">
        <v>0.75</v>
      </c>
      <c r="E2365" s="27">
        <v>0</v>
      </c>
    </row>
    <row r="2366" spans="1:5" x14ac:dyDescent="0.35">
      <c r="A2366" s="125"/>
      <c r="B2366" s="126"/>
      <c r="C2366" s="50" t="s">
        <v>204</v>
      </c>
      <c r="D2366" s="28">
        <v>0.8</v>
      </c>
      <c r="E2366" s="27">
        <v>0</v>
      </c>
    </row>
    <row r="2367" spans="1:5" x14ac:dyDescent="0.35">
      <c r="A2367" s="125"/>
      <c r="B2367" s="126"/>
      <c r="C2367" s="50" t="s">
        <v>205</v>
      </c>
      <c r="D2367" s="28">
        <v>0.85</v>
      </c>
      <c r="E2367" s="27">
        <v>0</v>
      </c>
    </row>
    <row r="2368" spans="1:5" x14ac:dyDescent="0.35">
      <c r="A2368" s="125"/>
      <c r="B2368" s="126"/>
      <c r="C2368" s="50" t="s">
        <v>206</v>
      </c>
      <c r="D2368" s="28">
        <v>0.9</v>
      </c>
      <c r="E2368" s="27">
        <v>0</v>
      </c>
    </row>
    <row r="2369" spans="1:5" x14ac:dyDescent="0.35">
      <c r="A2369" s="125"/>
      <c r="B2369" s="126"/>
      <c r="C2369" s="50" t="s">
        <v>207</v>
      </c>
      <c r="D2369" s="28">
        <v>0.95</v>
      </c>
      <c r="E2369" s="27">
        <v>0</v>
      </c>
    </row>
    <row r="2370" spans="1:5" x14ac:dyDescent="0.35">
      <c r="A2370" s="125"/>
      <c r="B2370" s="126"/>
      <c r="C2370" s="50" t="s">
        <v>208</v>
      </c>
      <c r="D2370" s="28">
        <v>1</v>
      </c>
      <c r="E2370" s="27">
        <v>0</v>
      </c>
    </row>
    <row r="2371" spans="1:5" x14ac:dyDescent="0.35">
      <c r="A2371" s="125"/>
      <c r="B2371" s="126"/>
      <c r="C2371" s="49" t="s">
        <v>134</v>
      </c>
      <c r="D2371" s="26" t="s">
        <v>136</v>
      </c>
      <c r="E2371" s="26" t="s">
        <v>136</v>
      </c>
    </row>
    <row r="2372" spans="1:5" x14ac:dyDescent="0.35">
      <c r="A2372" s="125"/>
      <c r="B2372" s="126"/>
    </row>
    <row r="2373" spans="1:5" x14ac:dyDescent="0.35">
      <c r="A2373" s="125"/>
      <c r="B2373" s="126"/>
    </row>
    <row r="2374" spans="1:5" x14ac:dyDescent="0.35">
      <c r="A2374" s="125"/>
      <c r="B2374" s="126"/>
    </row>
    <row r="2375" spans="1:5" ht="15" customHeight="1" x14ac:dyDescent="0.35">
      <c r="A2375" s="125">
        <f>A2350+1</f>
        <v>96</v>
      </c>
      <c r="B2375" s="126" t="str">
        <f>"Lista  "  &amp;A2375&amp; "  "&amp; LOOKUP(A2375,'entrada datos Edificación'!$E$3:$E$239,'entrada datos Edificación'!$I$3:$I$239)</f>
        <v>Lista  96  baldosa</v>
      </c>
      <c r="C2375" s="49" t="s">
        <v>252</v>
      </c>
      <c r="D2375" s="27">
        <v>0</v>
      </c>
      <c r="E2375" s="27">
        <v>0</v>
      </c>
    </row>
    <row r="2376" spans="1:5" ht="15" customHeight="1" x14ac:dyDescent="0.35">
      <c r="A2376" s="125"/>
      <c r="B2376" s="126"/>
      <c r="C2376" s="50" t="s">
        <v>189</v>
      </c>
      <c r="D2376" s="28">
        <v>0.05</v>
      </c>
      <c r="E2376" s="27">
        <v>0</v>
      </c>
    </row>
    <row r="2377" spans="1:5" x14ac:dyDescent="0.35">
      <c r="A2377" s="125"/>
      <c r="B2377" s="126"/>
      <c r="C2377" s="50" t="s">
        <v>190</v>
      </c>
      <c r="D2377" s="28">
        <v>0.1</v>
      </c>
      <c r="E2377" s="27">
        <v>0</v>
      </c>
    </row>
    <row r="2378" spans="1:5" x14ac:dyDescent="0.35">
      <c r="A2378" s="125"/>
      <c r="B2378" s="126"/>
      <c r="C2378" s="50" t="s">
        <v>191</v>
      </c>
      <c r="D2378" s="28">
        <v>0.15</v>
      </c>
      <c r="E2378" s="27">
        <v>0</v>
      </c>
    </row>
    <row r="2379" spans="1:5" x14ac:dyDescent="0.35">
      <c r="A2379" s="125"/>
      <c r="B2379" s="126"/>
      <c r="C2379" s="50" t="s">
        <v>192</v>
      </c>
      <c r="D2379" s="28">
        <v>0.2</v>
      </c>
      <c r="E2379" s="27">
        <v>0</v>
      </c>
    </row>
    <row r="2380" spans="1:5" x14ac:dyDescent="0.35">
      <c r="A2380" s="125"/>
      <c r="B2380" s="126"/>
      <c r="C2380" s="50" t="s">
        <v>193</v>
      </c>
      <c r="D2380" s="28">
        <v>0.25</v>
      </c>
      <c r="E2380" s="27">
        <v>0</v>
      </c>
    </row>
    <row r="2381" spans="1:5" x14ac:dyDescent="0.35">
      <c r="A2381" s="125"/>
      <c r="B2381" s="126"/>
      <c r="C2381" s="50" t="s">
        <v>194</v>
      </c>
      <c r="D2381" s="28">
        <v>0.3</v>
      </c>
      <c r="E2381" s="27">
        <v>0</v>
      </c>
    </row>
    <row r="2382" spans="1:5" x14ac:dyDescent="0.35">
      <c r="A2382" s="125"/>
      <c r="B2382" s="126"/>
      <c r="C2382" s="50" t="s">
        <v>195</v>
      </c>
      <c r="D2382" s="28">
        <v>0.35</v>
      </c>
      <c r="E2382" s="27">
        <v>0</v>
      </c>
    </row>
    <row r="2383" spans="1:5" x14ac:dyDescent="0.35">
      <c r="A2383" s="125"/>
      <c r="B2383" s="126"/>
      <c r="C2383" s="50" t="s">
        <v>196</v>
      </c>
      <c r="D2383" s="28">
        <v>0.4</v>
      </c>
      <c r="E2383" s="27">
        <v>0</v>
      </c>
    </row>
    <row r="2384" spans="1:5" x14ac:dyDescent="0.35">
      <c r="A2384" s="125"/>
      <c r="B2384" s="126"/>
      <c r="C2384" s="50" t="s">
        <v>197</v>
      </c>
      <c r="D2384" s="28">
        <v>0.45</v>
      </c>
      <c r="E2384" s="27">
        <v>0</v>
      </c>
    </row>
    <row r="2385" spans="1:5" x14ac:dyDescent="0.35">
      <c r="A2385" s="125"/>
      <c r="B2385" s="126"/>
      <c r="C2385" s="50" t="s">
        <v>198</v>
      </c>
      <c r="D2385" s="28">
        <v>0.5</v>
      </c>
      <c r="E2385" s="27">
        <v>0</v>
      </c>
    </row>
    <row r="2386" spans="1:5" x14ac:dyDescent="0.35">
      <c r="A2386" s="125"/>
      <c r="B2386" s="126"/>
      <c r="C2386" s="50" t="s">
        <v>199</v>
      </c>
      <c r="D2386" s="28">
        <v>0.55000000000000004</v>
      </c>
      <c r="E2386" s="27">
        <v>0</v>
      </c>
    </row>
    <row r="2387" spans="1:5" x14ac:dyDescent="0.35">
      <c r="A2387" s="125"/>
      <c r="B2387" s="126"/>
      <c r="C2387" s="50" t="s">
        <v>200</v>
      </c>
      <c r="D2387" s="28">
        <v>0.6</v>
      </c>
      <c r="E2387" s="27">
        <v>0</v>
      </c>
    </row>
    <row r="2388" spans="1:5" x14ac:dyDescent="0.35">
      <c r="A2388" s="125"/>
      <c r="B2388" s="126"/>
      <c r="C2388" s="50" t="s">
        <v>201</v>
      </c>
      <c r="D2388" s="28">
        <v>0.65</v>
      </c>
      <c r="E2388" s="27">
        <v>0</v>
      </c>
    </row>
    <row r="2389" spans="1:5" x14ac:dyDescent="0.35">
      <c r="A2389" s="125"/>
      <c r="B2389" s="126"/>
      <c r="C2389" s="50" t="s">
        <v>202</v>
      </c>
      <c r="D2389" s="28">
        <v>0.7</v>
      </c>
      <c r="E2389" s="27">
        <v>0</v>
      </c>
    </row>
    <row r="2390" spans="1:5" x14ac:dyDescent="0.35">
      <c r="A2390" s="125"/>
      <c r="B2390" s="126"/>
      <c r="C2390" s="50" t="s">
        <v>203</v>
      </c>
      <c r="D2390" s="28">
        <v>0.75</v>
      </c>
      <c r="E2390" s="27">
        <v>0</v>
      </c>
    </row>
    <row r="2391" spans="1:5" x14ac:dyDescent="0.35">
      <c r="A2391" s="125"/>
      <c r="B2391" s="126"/>
      <c r="C2391" s="50" t="s">
        <v>204</v>
      </c>
      <c r="D2391" s="28">
        <v>0.8</v>
      </c>
      <c r="E2391" s="27">
        <v>0</v>
      </c>
    </row>
    <row r="2392" spans="1:5" x14ac:dyDescent="0.35">
      <c r="A2392" s="125"/>
      <c r="B2392" s="126"/>
      <c r="C2392" s="50" t="s">
        <v>205</v>
      </c>
      <c r="D2392" s="28">
        <v>0.85</v>
      </c>
      <c r="E2392" s="27">
        <v>0</v>
      </c>
    </row>
    <row r="2393" spans="1:5" x14ac:dyDescent="0.35">
      <c r="A2393" s="125"/>
      <c r="B2393" s="126"/>
      <c r="C2393" s="50" t="s">
        <v>206</v>
      </c>
      <c r="D2393" s="28">
        <v>0.9</v>
      </c>
      <c r="E2393" s="27">
        <v>0</v>
      </c>
    </row>
    <row r="2394" spans="1:5" x14ac:dyDescent="0.35">
      <c r="A2394" s="125"/>
      <c r="B2394" s="126"/>
      <c r="C2394" s="50" t="s">
        <v>207</v>
      </c>
      <c r="D2394" s="28">
        <v>0.95</v>
      </c>
      <c r="E2394" s="27">
        <v>0</v>
      </c>
    </row>
    <row r="2395" spans="1:5" x14ac:dyDescent="0.35">
      <c r="A2395" s="125"/>
      <c r="B2395" s="126"/>
      <c r="C2395" s="50" t="s">
        <v>208</v>
      </c>
      <c r="D2395" s="28">
        <v>1</v>
      </c>
      <c r="E2395" s="27">
        <v>0</v>
      </c>
    </row>
    <row r="2396" spans="1:5" x14ac:dyDescent="0.35">
      <c r="A2396" s="125"/>
      <c r="B2396" s="126"/>
      <c r="C2396" s="49" t="s">
        <v>134</v>
      </c>
      <c r="D2396" s="26" t="s">
        <v>136</v>
      </c>
      <c r="E2396" s="26" t="s">
        <v>136</v>
      </c>
    </row>
    <row r="2397" spans="1:5" x14ac:dyDescent="0.35">
      <c r="A2397" s="125"/>
      <c r="B2397" s="126"/>
    </row>
    <row r="2398" spans="1:5" x14ac:dyDescent="0.35">
      <c r="A2398" s="125"/>
      <c r="B2398" s="126"/>
    </row>
    <row r="2399" spans="1:5" x14ac:dyDescent="0.35">
      <c r="A2399" s="125"/>
      <c r="B2399" s="126"/>
    </row>
    <row r="2400" spans="1:5" ht="15" customHeight="1" x14ac:dyDescent="0.35">
      <c r="A2400" s="125">
        <f>A2375+1</f>
        <v>97</v>
      </c>
      <c r="B2400" s="126" t="str">
        <f>"Lista  "  &amp;A2400&amp; "  "&amp; LOOKUP(A2400,'entrada datos Edificación'!$E$3:$E$239,'entrada datos Edificación'!$I$3:$I$239)</f>
        <v>Lista  97  polímeros</v>
      </c>
      <c r="C2400" s="49" t="s">
        <v>252</v>
      </c>
      <c r="D2400" s="27">
        <v>0</v>
      </c>
      <c r="E2400" s="27">
        <v>0</v>
      </c>
    </row>
    <row r="2401" spans="1:5" ht="15" customHeight="1" x14ac:dyDescent="0.35">
      <c r="A2401" s="125"/>
      <c r="B2401" s="126"/>
      <c r="C2401" s="50" t="s">
        <v>189</v>
      </c>
      <c r="D2401" s="28">
        <v>0.05</v>
      </c>
      <c r="E2401" s="27">
        <v>0</v>
      </c>
    </row>
    <row r="2402" spans="1:5" x14ac:dyDescent="0.35">
      <c r="A2402" s="125"/>
      <c r="B2402" s="126"/>
      <c r="C2402" s="50" t="s">
        <v>190</v>
      </c>
      <c r="D2402" s="28">
        <v>0.1</v>
      </c>
      <c r="E2402" s="27">
        <v>0</v>
      </c>
    </row>
    <row r="2403" spans="1:5" x14ac:dyDescent="0.35">
      <c r="A2403" s="125"/>
      <c r="B2403" s="126"/>
      <c r="C2403" s="50" t="s">
        <v>191</v>
      </c>
      <c r="D2403" s="28">
        <v>0.15</v>
      </c>
      <c r="E2403" s="27">
        <v>0</v>
      </c>
    </row>
    <row r="2404" spans="1:5" x14ac:dyDescent="0.35">
      <c r="A2404" s="125"/>
      <c r="B2404" s="126"/>
      <c r="C2404" s="50" t="s">
        <v>192</v>
      </c>
      <c r="D2404" s="28">
        <v>0.2</v>
      </c>
      <c r="E2404" s="27">
        <v>0</v>
      </c>
    </row>
    <row r="2405" spans="1:5" x14ac:dyDescent="0.35">
      <c r="A2405" s="125"/>
      <c r="B2405" s="126"/>
      <c r="C2405" s="50" t="s">
        <v>193</v>
      </c>
      <c r="D2405" s="28">
        <v>0.25</v>
      </c>
      <c r="E2405" s="27">
        <v>0</v>
      </c>
    </row>
    <row r="2406" spans="1:5" x14ac:dyDescent="0.35">
      <c r="A2406" s="125"/>
      <c r="B2406" s="126"/>
      <c r="C2406" s="50" t="s">
        <v>194</v>
      </c>
      <c r="D2406" s="28">
        <v>0.3</v>
      </c>
      <c r="E2406" s="27">
        <v>0</v>
      </c>
    </row>
    <row r="2407" spans="1:5" x14ac:dyDescent="0.35">
      <c r="A2407" s="125"/>
      <c r="B2407" s="126"/>
      <c r="C2407" s="50" t="s">
        <v>195</v>
      </c>
      <c r="D2407" s="28">
        <v>0.35</v>
      </c>
      <c r="E2407" s="27">
        <v>0</v>
      </c>
    </row>
    <row r="2408" spans="1:5" x14ac:dyDescent="0.35">
      <c r="A2408" s="125"/>
      <c r="B2408" s="126"/>
      <c r="C2408" s="50" t="s">
        <v>196</v>
      </c>
      <c r="D2408" s="28">
        <v>0.4</v>
      </c>
      <c r="E2408" s="27">
        <v>0</v>
      </c>
    </row>
    <row r="2409" spans="1:5" x14ac:dyDescent="0.35">
      <c r="A2409" s="125"/>
      <c r="B2409" s="126"/>
      <c r="C2409" s="50" t="s">
        <v>197</v>
      </c>
      <c r="D2409" s="28">
        <v>0.45</v>
      </c>
      <c r="E2409" s="27">
        <v>0</v>
      </c>
    </row>
    <row r="2410" spans="1:5" x14ac:dyDescent="0.35">
      <c r="A2410" s="125"/>
      <c r="B2410" s="126"/>
      <c r="C2410" s="50" t="s">
        <v>198</v>
      </c>
      <c r="D2410" s="28">
        <v>0.5</v>
      </c>
      <c r="E2410" s="27">
        <v>0</v>
      </c>
    </row>
    <row r="2411" spans="1:5" x14ac:dyDescent="0.35">
      <c r="A2411" s="125"/>
      <c r="B2411" s="126"/>
      <c r="C2411" s="50" t="s">
        <v>199</v>
      </c>
      <c r="D2411" s="28">
        <v>0.55000000000000004</v>
      </c>
      <c r="E2411" s="27">
        <v>0</v>
      </c>
    </row>
    <row r="2412" spans="1:5" x14ac:dyDescent="0.35">
      <c r="A2412" s="125"/>
      <c r="B2412" s="126"/>
      <c r="C2412" s="50" t="s">
        <v>200</v>
      </c>
      <c r="D2412" s="28">
        <v>0.6</v>
      </c>
      <c r="E2412" s="27">
        <v>0</v>
      </c>
    </row>
    <row r="2413" spans="1:5" x14ac:dyDescent="0.35">
      <c r="A2413" s="125"/>
      <c r="B2413" s="126"/>
      <c r="C2413" s="50" t="s">
        <v>201</v>
      </c>
      <c r="D2413" s="28">
        <v>0.65</v>
      </c>
      <c r="E2413" s="27">
        <v>0</v>
      </c>
    </row>
    <row r="2414" spans="1:5" x14ac:dyDescent="0.35">
      <c r="A2414" s="125"/>
      <c r="B2414" s="126"/>
      <c r="C2414" s="50" t="s">
        <v>202</v>
      </c>
      <c r="D2414" s="28">
        <v>0.7</v>
      </c>
      <c r="E2414" s="27">
        <v>0</v>
      </c>
    </row>
    <row r="2415" spans="1:5" x14ac:dyDescent="0.35">
      <c r="A2415" s="125"/>
      <c r="B2415" s="126"/>
      <c r="C2415" s="50" t="s">
        <v>203</v>
      </c>
      <c r="D2415" s="28">
        <v>0.75</v>
      </c>
      <c r="E2415" s="27">
        <v>0</v>
      </c>
    </row>
    <row r="2416" spans="1:5" x14ac:dyDescent="0.35">
      <c r="A2416" s="125"/>
      <c r="B2416" s="126"/>
      <c r="C2416" s="50" t="s">
        <v>204</v>
      </c>
      <c r="D2416" s="28">
        <v>0.8</v>
      </c>
      <c r="E2416" s="27">
        <v>0</v>
      </c>
    </row>
    <row r="2417" spans="1:5" x14ac:dyDescent="0.35">
      <c r="A2417" s="125"/>
      <c r="B2417" s="126"/>
      <c r="C2417" s="50" t="s">
        <v>205</v>
      </c>
      <c r="D2417" s="28">
        <v>0.85</v>
      </c>
      <c r="E2417" s="27">
        <v>0</v>
      </c>
    </row>
    <row r="2418" spans="1:5" x14ac:dyDescent="0.35">
      <c r="A2418" s="125"/>
      <c r="B2418" s="126"/>
      <c r="C2418" s="50" t="s">
        <v>206</v>
      </c>
      <c r="D2418" s="28">
        <v>0.9</v>
      </c>
      <c r="E2418" s="27">
        <v>0</v>
      </c>
    </row>
    <row r="2419" spans="1:5" x14ac:dyDescent="0.35">
      <c r="A2419" s="125"/>
      <c r="B2419" s="126"/>
      <c r="C2419" s="50" t="s">
        <v>207</v>
      </c>
      <c r="D2419" s="28">
        <v>0.95</v>
      </c>
      <c r="E2419" s="27">
        <v>0</v>
      </c>
    </row>
    <row r="2420" spans="1:5" x14ac:dyDescent="0.35">
      <c r="A2420" s="125"/>
      <c r="B2420" s="126"/>
      <c r="C2420" s="50" t="s">
        <v>208</v>
      </c>
      <c r="D2420" s="28">
        <v>1</v>
      </c>
      <c r="E2420" s="27">
        <v>0</v>
      </c>
    </row>
    <row r="2421" spans="1:5" x14ac:dyDescent="0.35">
      <c r="A2421" s="125"/>
      <c r="B2421" s="126"/>
      <c r="C2421" s="49" t="s">
        <v>134</v>
      </c>
      <c r="D2421" s="26" t="s">
        <v>136</v>
      </c>
      <c r="E2421" s="26" t="s">
        <v>136</v>
      </c>
    </row>
    <row r="2422" spans="1:5" x14ac:dyDescent="0.35">
      <c r="A2422" s="125"/>
      <c r="B2422" s="126"/>
    </row>
    <row r="2423" spans="1:5" x14ac:dyDescent="0.35">
      <c r="A2423" s="125"/>
      <c r="B2423" s="126"/>
    </row>
    <row r="2424" spans="1:5" x14ac:dyDescent="0.35">
      <c r="A2424" s="125"/>
      <c r="B2424" s="126"/>
    </row>
    <row r="2425" spans="1:5" ht="15" customHeight="1" x14ac:dyDescent="0.35">
      <c r="A2425" s="125">
        <f>A2400+1</f>
        <v>98</v>
      </c>
      <c r="B2425" s="126" t="str">
        <f>"Lista  "  &amp;A2425&amp; "  "&amp; LOOKUP(A2425,'entrada datos Edificación'!$E$3:$E$239,'entrada datos Edificación'!$I$3:$I$239)</f>
        <v>Lista  98  madera</v>
      </c>
      <c r="C2425" s="49" t="s">
        <v>252</v>
      </c>
      <c r="D2425" s="27">
        <v>0</v>
      </c>
      <c r="E2425" s="27">
        <v>0</v>
      </c>
    </row>
    <row r="2426" spans="1:5" ht="15" customHeight="1" x14ac:dyDescent="0.35">
      <c r="A2426" s="125"/>
      <c r="B2426" s="126"/>
      <c r="C2426" s="50" t="s">
        <v>189</v>
      </c>
      <c r="D2426" s="28">
        <v>0.05</v>
      </c>
      <c r="E2426" s="27">
        <v>0</v>
      </c>
    </row>
    <row r="2427" spans="1:5" x14ac:dyDescent="0.35">
      <c r="A2427" s="125"/>
      <c r="B2427" s="126"/>
      <c r="C2427" s="50" t="s">
        <v>190</v>
      </c>
      <c r="D2427" s="28">
        <v>0.1</v>
      </c>
      <c r="E2427" s="27">
        <v>0</v>
      </c>
    </row>
    <row r="2428" spans="1:5" x14ac:dyDescent="0.35">
      <c r="A2428" s="125"/>
      <c r="B2428" s="126"/>
      <c r="C2428" s="50" t="s">
        <v>191</v>
      </c>
      <c r="D2428" s="28">
        <v>0.15</v>
      </c>
      <c r="E2428" s="27">
        <v>0</v>
      </c>
    </row>
    <row r="2429" spans="1:5" x14ac:dyDescent="0.35">
      <c r="A2429" s="125"/>
      <c r="B2429" s="126"/>
      <c r="C2429" s="50" t="s">
        <v>192</v>
      </c>
      <c r="D2429" s="28">
        <v>0.2</v>
      </c>
      <c r="E2429" s="27">
        <v>0</v>
      </c>
    </row>
    <row r="2430" spans="1:5" x14ac:dyDescent="0.35">
      <c r="A2430" s="125"/>
      <c r="B2430" s="126"/>
      <c r="C2430" s="50" t="s">
        <v>193</v>
      </c>
      <c r="D2430" s="28">
        <v>0.25</v>
      </c>
      <c r="E2430" s="27">
        <v>0</v>
      </c>
    </row>
    <row r="2431" spans="1:5" x14ac:dyDescent="0.35">
      <c r="A2431" s="125"/>
      <c r="B2431" s="126"/>
      <c r="C2431" s="50" t="s">
        <v>194</v>
      </c>
      <c r="D2431" s="28">
        <v>0.3</v>
      </c>
      <c r="E2431" s="27">
        <v>0</v>
      </c>
    </row>
    <row r="2432" spans="1:5" x14ac:dyDescent="0.35">
      <c r="A2432" s="125"/>
      <c r="B2432" s="126"/>
      <c r="C2432" s="50" t="s">
        <v>195</v>
      </c>
      <c r="D2432" s="28">
        <v>0.35</v>
      </c>
      <c r="E2432" s="27">
        <v>0</v>
      </c>
    </row>
    <row r="2433" spans="1:5" x14ac:dyDescent="0.35">
      <c r="A2433" s="125"/>
      <c r="B2433" s="126"/>
      <c r="C2433" s="50" t="s">
        <v>196</v>
      </c>
      <c r="D2433" s="28">
        <v>0.4</v>
      </c>
      <c r="E2433" s="27">
        <v>0</v>
      </c>
    </row>
    <row r="2434" spans="1:5" x14ac:dyDescent="0.35">
      <c r="A2434" s="125"/>
      <c r="B2434" s="126"/>
      <c r="C2434" s="50" t="s">
        <v>197</v>
      </c>
      <c r="D2434" s="28">
        <v>0.45</v>
      </c>
      <c r="E2434" s="27">
        <v>0</v>
      </c>
    </row>
    <row r="2435" spans="1:5" x14ac:dyDescent="0.35">
      <c r="A2435" s="125"/>
      <c r="B2435" s="126"/>
      <c r="C2435" s="50" t="s">
        <v>198</v>
      </c>
      <c r="D2435" s="28">
        <v>0.5</v>
      </c>
      <c r="E2435" s="27">
        <v>0</v>
      </c>
    </row>
    <row r="2436" spans="1:5" x14ac:dyDescent="0.35">
      <c r="A2436" s="125"/>
      <c r="B2436" s="126"/>
      <c r="C2436" s="50" t="s">
        <v>199</v>
      </c>
      <c r="D2436" s="28">
        <v>0.55000000000000004</v>
      </c>
      <c r="E2436" s="27">
        <v>0</v>
      </c>
    </row>
    <row r="2437" spans="1:5" x14ac:dyDescent="0.35">
      <c r="A2437" s="125"/>
      <c r="B2437" s="126"/>
      <c r="C2437" s="50" t="s">
        <v>200</v>
      </c>
      <c r="D2437" s="28">
        <v>0.6</v>
      </c>
      <c r="E2437" s="27">
        <v>0</v>
      </c>
    </row>
    <row r="2438" spans="1:5" x14ac:dyDescent="0.35">
      <c r="A2438" s="125"/>
      <c r="B2438" s="126"/>
      <c r="C2438" s="50" t="s">
        <v>201</v>
      </c>
      <c r="D2438" s="28">
        <v>0.65</v>
      </c>
      <c r="E2438" s="27">
        <v>0</v>
      </c>
    </row>
    <row r="2439" spans="1:5" x14ac:dyDescent="0.35">
      <c r="A2439" s="125"/>
      <c r="B2439" s="126"/>
      <c r="C2439" s="50" t="s">
        <v>202</v>
      </c>
      <c r="D2439" s="28">
        <v>0.7</v>
      </c>
      <c r="E2439" s="27">
        <v>0</v>
      </c>
    </row>
    <row r="2440" spans="1:5" x14ac:dyDescent="0.35">
      <c r="A2440" s="125"/>
      <c r="B2440" s="126"/>
      <c r="C2440" s="50" t="s">
        <v>203</v>
      </c>
      <c r="D2440" s="28">
        <v>0.75</v>
      </c>
      <c r="E2440" s="27">
        <v>0</v>
      </c>
    </row>
    <row r="2441" spans="1:5" x14ac:dyDescent="0.35">
      <c r="A2441" s="125"/>
      <c r="B2441" s="126"/>
      <c r="C2441" s="50" t="s">
        <v>204</v>
      </c>
      <c r="D2441" s="28">
        <v>0.8</v>
      </c>
      <c r="E2441" s="27">
        <v>0</v>
      </c>
    </row>
    <row r="2442" spans="1:5" x14ac:dyDescent="0.35">
      <c r="A2442" s="125"/>
      <c r="B2442" s="126"/>
      <c r="C2442" s="50" t="s">
        <v>205</v>
      </c>
      <c r="D2442" s="28">
        <v>0.85</v>
      </c>
      <c r="E2442" s="27">
        <v>0</v>
      </c>
    </row>
    <row r="2443" spans="1:5" x14ac:dyDescent="0.35">
      <c r="A2443" s="125"/>
      <c r="B2443" s="126"/>
      <c r="C2443" s="50" t="s">
        <v>206</v>
      </c>
      <c r="D2443" s="28">
        <v>0.9</v>
      </c>
      <c r="E2443" s="27">
        <v>0</v>
      </c>
    </row>
    <row r="2444" spans="1:5" x14ac:dyDescent="0.35">
      <c r="A2444" s="125"/>
      <c r="B2444" s="126"/>
      <c r="C2444" s="50" t="s">
        <v>207</v>
      </c>
      <c r="D2444" s="28">
        <v>0.95</v>
      </c>
      <c r="E2444" s="27">
        <v>0</v>
      </c>
    </row>
    <row r="2445" spans="1:5" x14ac:dyDescent="0.35">
      <c r="A2445" s="125"/>
      <c r="B2445" s="126"/>
      <c r="C2445" s="50" t="s">
        <v>208</v>
      </c>
      <c r="D2445" s="28">
        <v>1</v>
      </c>
      <c r="E2445" s="27">
        <v>0</v>
      </c>
    </row>
    <row r="2446" spans="1:5" x14ac:dyDescent="0.35">
      <c r="A2446" s="125"/>
      <c r="B2446" s="126"/>
      <c r="C2446" s="49" t="s">
        <v>134</v>
      </c>
      <c r="D2446" s="26" t="s">
        <v>136</v>
      </c>
      <c r="E2446" s="26" t="s">
        <v>136</v>
      </c>
    </row>
    <row r="2447" spans="1:5" x14ac:dyDescent="0.35">
      <c r="A2447" s="125"/>
      <c r="B2447" s="126"/>
    </row>
    <row r="2448" spans="1:5" x14ac:dyDescent="0.35">
      <c r="A2448" s="125"/>
      <c r="B2448" s="126"/>
    </row>
    <row r="2449" spans="1:5" x14ac:dyDescent="0.35">
      <c r="A2449" s="125"/>
      <c r="B2449" s="126"/>
    </row>
    <row r="2450" spans="1:5" ht="15" customHeight="1" x14ac:dyDescent="0.35">
      <c r="A2450" s="125">
        <f>A2425+1</f>
        <v>99</v>
      </c>
      <c r="B2450" s="126" t="str">
        <f>"Lista  "  &amp;A2450&amp; "  "&amp; LOOKUP(A2450,'entrada datos Edificación'!$E$3:$E$239,'entrada datos Edificación'!$I$3:$I$239)</f>
        <v>Lista  99  cubierta basados en tierra</v>
      </c>
      <c r="C2450" s="49" t="s">
        <v>252</v>
      </c>
      <c r="D2450" s="27">
        <v>0</v>
      </c>
      <c r="E2450" s="27">
        <v>0</v>
      </c>
    </row>
    <row r="2451" spans="1:5" ht="15" customHeight="1" x14ac:dyDescent="0.35">
      <c r="A2451" s="125"/>
      <c r="B2451" s="126"/>
      <c r="C2451" s="50" t="s">
        <v>189</v>
      </c>
      <c r="D2451" s="28">
        <v>0.05</v>
      </c>
      <c r="E2451" s="27">
        <v>0</v>
      </c>
    </row>
    <row r="2452" spans="1:5" x14ac:dyDescent="0.35">
      <c r="A2452" s="125"/>
      <c r="B2452" s="126"/>
      <c r="C2452" s="50" t="s">
        <v>190</v>
      </c>
      <c r="D2452" s="28">
        <v>0.1</v>
      </c>
      <c r="E2452" s="27">
        <v>0</v>
      </c>
    </row>
    <row r="2453" spans="1:5" x14ac:dyDescent="0.35">
      <c r="A2453" s="125"/>
      <c r="B2453" s="126"/>
      <c r="C2453" s="50" t="s">
        <v>191</v>
      </c>
      <c r="D2453" s="28">
        <v>0.15</v>
      </c>
      <c r="E2453" s="27">
        <v>0</v>
      </c>
    </row>
    <row r="2454" spans="1:5" x14ac:dyDescent="0.35">
      <c r="A2454" s="125"/>
      <c r="B2454" s="126"/>
      <c r="C2454" s="50" t="s">
        <v>192</v>
      </c>
      <c r="D2454" s="28">
        <v>0.2</v>
      </c>
      <c r="E2454" s="27">
        <v>0</v>
      </c>
    </row>
    <row r="2455" spans="1:5" x14ac:dyDescent="0.35">
      <c r="A2455" s="125"/>
      <c r="B2455" s="126"/>
      <c r="C2455" s="50" t="s">
        <v>193</v>
      </c>
      <c r="D2455" s="28">
        <v>0.25</v>
      </c>
      <c r="E2455" s="27">
        <v>0</v>
      </c>
    </row>
    <row r="2456" spans="1:5" x14ac:dyDescent="0.35">
      <c r="A2456" s="125"/>
      <c r="B2456" s="126"/>
      <c r="C2456" s="50" t="s">
        <v>194</v>
      </c>
      <c r="D2456" s="28">
        <v>0.3</v>
      </c>
      <c r="E2456" s="27">
        <v>0</v>
      </c>
    </row>
    <row r="2457" spans="1:5" x14ac:dyDescent="0.35">
      <c r="A2457" s="125"/>
      <c r="B2457" s="126"/>
      <c r="C2457" s="50" t="s">
        <v>195</v>
      </c>
      <c r="D2457" s="28">
        <v>0.35</v>
      </c>
      <c r="E2457" s="27">
        <v>0</v>
      </c>
    </row>
    <row r="2458" spans="1:5" x14ac:dyDescent="0.35">
      <c r="A2458" s="125"/>
      <c r="B2458" s="126"/>
      <c r="C2458" s="50" t="s">
        <v>196</v>
      </c>
      <c r="D2458" s="28">
        <v>0.4</v>
      </c>
      <c r="E2458" s="27">
        <v>0</v>
      </c>
    </row>
    <row r="2459" spans="1:5" x14ac:dyDescent="0.35">
      <c r="A2459" s="125"/>
      <c r="B2459" s="126"/>
      <c r="C2459" s="50" t="s">
        <v>197</v>
      </c>
      <c r="D2459" s="28">
        <v>0.45</v>
      </c>
      <c r="E2459" s="27">
        <v>0</v>
      </c>
    </row>
    <row r="2460" spans="1:5" x14ac:dyDescent="0.35">
      <c r="A2460" s="125"/>
      <c r="B2460" s="126"/>
      <c r="C2460" s="50" t="s">
        <v>198</v>
      </c>
      <c r="D2460" s="28">
        <v>0.5</v>
      </c>
      <c r="E2460" s="27">
        <v>0</v>
      </c>
    </row>
    <row r="2461" spans="1:5" x14ac:dyDescent="0.35">
      <c r="A2461" s="125"/>
      <c r="B2461" s="126"/>
      <c r="C2461" s="50" t="s">
        <v>199</v>
      </c>
      <c r="D2461" s="28">
        <v>0.55000000000000004</v>
      </c>
      <c r="E2461" s="27">
        <v>0</v>
      </c>
    </row>
    <row r="2462" spans="1:5" x14ac:dyDescent="0.35">
      <c r="A2462" s="125"/>
      <c r="B2462" s="126"/>
      <c r="C2462" s="50" t="s">
        <v>200</v>
      </c>
      <c r="D2462" s="28">
        <v>0.6</v>
      </c>
      <c r="E2462" s="27">
        <v>0</v>
      </c>
    </row>
    <row r="2463" spans="1:5" x14ac:dyDescent="0.35">
      <c r="A2463" s="125"/>
      <c r="B2463" s="126"/>
      <c r="C2463" s="50" t="s">
        <v>201</v>
      </c>
      <c r="D2463" s="28">
        <v>0.65</v>
      </c>
      <c r="E2463" s="27">
        <v>0</v>
      </c>
    </row>
    <row r="2464" spans="1:5" x14ac:dyDescent="0.35">
      <c r="A2464" s="125"/>
      <c r="B2464" s="126"/>
      <c r="C2464" s="50" t="s">
        <v>202</v>
      </c>
      <c r="D2464" s="28">
        <v>0.7</v>
      </c>
      <c r="E2464" s="27">
        <v>0</v>
      </c>
    </row>
    <row r="2465" spans="1:5" x14ac:dyDescent="0.35">
      <c r="A2465" s="125"/>
      <c r="B2465" s="126"/>
      <c r="C2465" s="50" t="s">
        <v>203</v>
      </c>
      <c r="D2465" s="28">
        <v>0.75</v>
      </c>
      <c r="E2465" s="27">
        <v>0</v>
      </c>
    </row>
    <row r="2466" spans="1:5" x14ac:dyDescent="0.35">
      <c r="A2466" s="125"/>
      <c r="B2466" s="126"/>
      <c r="C2466" s="50" t="s">
        <v>204</v>
      </c>
      <c r="D2466" s="28">
        <v>0.8</v>
      </c>
      <c r="E2466" s="27">
        <v>0</v>
      </c>
    </row>
    <row r="2467" spans="1:5" x14ac:dyDescent="0.35">
      <c r="A2467" s="125"/>
      <c r="B2467" s="126"/>
      <c r="C2467" s="50" t="s">
        <v>205</v>
      </c>
      <c r="D2467" s="28">
        <v>0.85</v>
      </c>
      <c r="E2467" s="27">
        <v>0</v>
      </c>
    </row>
    <row r="2468" spans="1:5" x14ac:dyDescent="0.35">
      <c r="A2468" s="125"/>
      <c r="B2468" s="126"/>
      <c r="C2468" s="50" t="s">
        <v>206</v>
      </c>
      <c r="D2468" s="28">
        <v>0.9</v>
      </c>
      <c r="E2468" s="27">
        <v>0</v>
      </c>
    </row>
    <row r="2469" spans="1:5" x14ac:dyDescent="0.35">
      <c r="A2469" s="125"/>
      <c r="B2469" s="126"/>
      <c r="C2469" s="50" t="s">
        <v>207</v>
      </c>
      <c r="D2469" s="28">
        <v>0.95</v>
      </c>
      <c r="E2469" s="27">
        <v>0</v>
      </c>
    </row>
    <row r="2470" spans="1:5" x14ac:dyDescent="0.35">
      <c r="A2470" s="125"/>
      <c r="B2470" s="126"/>
      <c r="C2470" s="50" t="s">
        <v>208</v>
      </c>
      <c r="D2470" s="28">
        <v>1</v>
      </c>
      <c r="E2470" s="27">
        <v>0</v>
      </c>
    </row>
    <row r="2471" spans="1:5" x14ac:dyDescent="0.35">
      <c r="A2471" s="125"/>
      <c r="B2471" s="126"/>
      <c r="C2471" s="49" t="s">
        <v>134</v>
      </c>
      <c r="D2471" s="26" t="s">
        <v>136</v>
      </c>
      <c r="E2471" s="26" t="s">
        <v>136</v>
      </c>
    </row>
    <row r="2472" spans="1:5" x14ac:dyDescent="0.35">
      <c r="A2472" s="125"/>
      <c r="B2472" s="126"/>
    </row>
    <row r="2473" spans="1:5" x14ac:dyDescent="0.35">
      <c r="A2473" s="125"/>
      <c r="B2473" s="126"/>
    </row>
    <row r="2474" spans="1:5" x14ac:dyDescent="0.35">
      <c r="A2474" s="125"/>
      <c r="B2474" s="126"/>
    </row>
    <row r="2475" spans="1:5" ht="15" customHeight="1" x14ac:dyDescent="0.35">
      <c r="A2475" s="125">
        <f>A2450+1</f>
        <v>100</v>
      </c>
      <c r="B2475" s="126" t="str">
        <f>"Lista  "  &amp;A2475&amp; "  "&amp; LOOKUP(A2475,'entrada datos Edificación'!$E$3:$E$239,'entrada datos Edificación'!$I$3:$I$239)</f>
        <v>Lista  100  otros</v>
      </c>
      <c r="C2475" s="49" t="s">
        <v>252</v>
      </c>
      <c r="D2475" s="27">
        <v>0</v>
      </c>
      <c r="E2475" s="27">
        <v>0</v>
      </c>
    </row>
    <row r="2476" spans="1:5" ht="15" customHeight="1" x14ac:dyDescent="0.35">
      <c r="A2476" s="125"/>
      <c r="B2476" s="126"/>
      <c r="C2476" s="50" t="s">
        <v>189</v>
      </c>
      <c r="D2476" s="28">
        <v>0.05</v>
      </c>
      <c r="E2476" s="27">
        <v>0</v>
      </c>
    </row>
    <row r="2477" spans="1:5" x14ac:dyDescent="0.35">
      <c r="A2477" s="125"/>
      <c r="B2477" s="126"/>
      <c r="C2477" s="50" t="s">
        <v>190</v>
      </c>
      <c r="D2477" s="28">
        <v>0.1</v>
      </c>
      <c r="E2477" s="27">
        <v>0</v>
      </c>
    </row>
    <row r="2478" spans="1:5" x14ac:dyDescent="0.35">
      <c r="A2478" s="125"/>
      <c r="B2478" s="126"/>
      <c r="C2478" s="50" t="s">
        <v>191</v>
      </c>
      <c r="D2478" s="28">
        <v>0.15</v>
      </c>
      <c r="E2478" s="27">
        <v>0</v>
      </c>
    </row>
    <row r="2479" spans="1:5" x14ac:dyDescent="0.35">
      <c r="A2479" s="125"/>
      <c r="B2479" s="126"/>
      <c r="C2479" s="50" t="s">
        <v>192</v>
      </c>
      <c r="D2479" s="28">
        <v>0.2</v>
      </c>
      <c r="E2479" s="27">
        <v>0</v>
      </c>
    </row>
    <row r="2480" spans="1:5" x14ac:dyDescent="0.35">
      <c r="A2480" s="125"/>
      <c r="B2480" s="126"/>
      <c r="C2480" s="50" t="s">
        <v>193</v>
      </c>
      <c r="D2480" s="28">
        <v>0.25</v>
      </c>
      <c r="E2480" s="27">
        <v>0</v>
      </c>
    </row>
    <row r="2481" spans="1:5" x14ac:dyDescent="0.35">
      <c r="A2481" s="125"/>
      <c r="B2481" s="126"/>
      <c r="C2481" s="50" t="s">
        <v>194</v>
      </c>
      <c r="D2481" s="28">
        <v>0.3</v>
      </c>
      <c r="E2481" s="27">
        <v>0</v>
      </c>
    </row>
    <row r="2482" spans="1:5" x14ac:dyDescent="0.35">
      <c r="A2482" s="125"/>
      <c r="B2482" s="126"/>
      <c r="C2482" s="50" t="s">
        <v>195</v>
      </c>
      <c r="D2482" s="28">
        <v>0.35</v>
      </c>
      <c r="E2482" s="27">
        <v>0</v>
      </c>
    </row>
    <row r="2483" spans="1:5" x14ac:dyDescent="0.35">
      <c r="A2483" s="125"/>
      <c r="B2483" s="126"/>
      <c r="C2483" s="50" t="s">
        <v>196</v>
      </c>
      <c r="D2483" s="28">
        <v>0.4</v>
      </c>
      <c r="E2483" s="27">
        <v>0</v>
      </c>
    </row>
    <row r="2484" spans="1:5" x14ac:dyDescent="0.35">
      <c r="A2484" s="125"/>
      <c r="B2484" s="126"/>
      <c r="C2484" s="50" t="s">
        <v>197</v>
      </c>
      <c r="D2484" s="28">
        <v>0.45</v>
      </c>
      <c r="E2484" s="27">
        <v>0</v>
      </c>
    </row>
    <row r="2485" spans="1:5" x14ac:dyDescent="0.35">
      <c r="A2485" s="125"/>
      <c r="B2485" s="126"/>
      <c r="C2485" s="50" t="s">
        <v>198</v>
      </c>
      <c r="D2485" s="28">
        <v>0.5</v>
      </c>
      <c r="E2485" s="27">
        <v>0</v>
      </c>
    </row>
    <row r="2486" spans="1:5" x14ac:dyDescent="0.35">
      <c r="A2486" s="125"/>
      <c r="B2486" s="126"/>
      <c r="C2486" s="50" t="s">
        <v>199</v>
      </c>
      <c r="D2486" s="28">
        <v>0.55000000000000004</v>
      </c>
      <c r="E2486" s="27">
        <v>0</v>
      </c>
    </row>
    <row r="2487" spans="1:5" x14ac:dyDescent="0.35">
      <c r="A2487" s="125"/>
      <c r="B2487" s="126"/>
      <c r="C2487" s="50" t="s">
        <v>200</v>
      </c>
      <c r="D2487" s="28">
        <v>0.6</v>
      </c>
      <c r="E2487" s="27">
        <v>0</v>
      </c>
    </row>
    <row r="2488" spans="1:5" x14ac:dyDescent="0.35">
      <c r="A2488" s="125"/>
      <c r="B2488" s="126"/>
      <c r="C2488" s="50" t="s">
        <v>201</v>
      </c>
      <c r="D2488" s="28">
        <v>0.65</v>
      </c>
      <c r="E2488" s="27">
        <v>0</v>
      </c>
    </row>
    <row r="2489" spans="1:5" x14ac:dyDescent="0.35">
      <c r="A2489" s="125"/>
      <c r="B2489" s="126"/>
      <c r="C2489" s="50" t="s">
        <v>202</v>
      </c>
      <c r="D2489" s="28">
        <v>0.7</v>
      </c>
      <c r="E2489" s="27">
        <v>0</v>
      </c>
    </row>
    <row r="2490" spans="1:5" x14ac:dyDescent="0.35">
      <c r="A2490" s="125"/>
      <c r="B2490" s="126"/>
      <c r="C2490" s="50" t="s">
        <v>203</v>
      </c>
      <c r="D2490" s="28">
        <v>0.75</v>
      </c>
      <c r="E2490" s="27">
        <v>0</v>
      </c>
    </row>
    <row r="2491" spans="1:5" x14ac:dyDescent="0.35">
      <c r="A2491" s="125"/>
      <c r="B2491" s="126"/>
      <c r="C2491" s="50" t="s">
        <v>204</v>
      </c>
      <c r="D2491" s="28">
        <v>0.8</v>
      </c>
      <c r="E2491" s="27">
        <v>0</v>
      </c>
    </row>
    <row r="2492" spans="1:5" x14ac:dyDescent="0.35">
      <c r="A2492" s="125"/>
      <c r="B2492" s="126"/>
      <c r="C2492" s="50" t="s">
        <v>205</v>
      </c>
      <c r="D2492" s="28">
        <v>0.85</v>
      </c>
      <c r="E2492" s="27">
        <v>0</v>
      </c>
    </row>
    <row r="2493" spans="1:5" x14ac:dyDescent="0.35">
      <c r="A2493" s="125"/>
      <c r="B2493" s="126"/>
      <c r="C2493" s="50" t="s">
        <v>206</v>
      </c>
      <c r="D2493" s="28">
        <v>0.9</v>
      </c>
      <c r="E2493" s="27">
        <v>0</v>
      </c>
    </row>
    <row r="2494" spans="1:5" x14ac:dyDescent="0.35">
      <c r="A2494" s="125"/>
      <c r="B2494" s="126"/>
      <c r="C2494" s="50" t="s">
        <v>207</v>
      </c>
      <c r="D2494" s="28">
        <v>0.95</v>
      </c>
      <c r="E2494" s="27">
        <v>0</v>
      </c>
    </row>
    <row r="2495" spans="1:5" x14ac:dyDescent="0.35">
      <c r="A2495" s="125"/>
      <c r="B2495" s="126"/>
      <c r="C2495" s="50" t="s">
        <v>208</v>
      </c>
      <c r="D2495" s="28">
        <v>1</v>
      </c>
      <c r="E2495" s="27">
        <v>0</v>
      </c>
    </row>
    <row r="2496" spans="1:5" x14ac:dyDescent="0.35">
      <c r="A2496" s="125"/>
      <c r="B2496" s="126"/>
      <c r="C2496" s="49" t="s">
        <v>134</v>
      </c>
      <c r="D2496" s="26" t="s">
        <v>136</v>
      </c>
      <c r="E2496" s="26" t="s">
        <v>136</v>
      </c>
    </row>
    <row r="2497" spans="1:5" x14ac:dyDescent="0.35">
      <c r="A2497" s="125"/>
      <c r="B2497" s="126"/>
    </row>
    <row r="2498" spans="1:5" x14ac:dyDescent="0.35">
      <c r="A2498" s="125"/>
      <c r="B2498" s="126"/>
    </row>
    <row r="2499" spans="1:5" x14ac:dyDescent="0.35">
      <c r="A2499" s="125"/>
      <c r="B2499" s="126"/>
    </row>
    <row r="2500" spans="1:5" ht="15" customHeight="1" x14ac:dyDescent="0.35">
      <c r="A2500" s="125">
        <f>A2475+1</f>
        <v>101</v>
      </c>
      <c r="B2500" s="126" t="str">
        <f>"Lista  "  &amp;A2500&amp; "  "&amp; LOOKUP(A2500,'entrada datos Edificación'!$E$3:$E$239,'entrada datos Edificación'!$I$3:$I$239)</f>
        <v>Lista  101  carpintería metálica</v>
      </c>
      <c r="C2500" s="49" t="s">
        <v>252</v>
      </c>
      <c r="D2500" s="27">
        <v>0</v>
      </c>
      <c r="E2500" s="27">
        <v>0</v>
      </c>
    </row>
    <row r="2501" spans="1:5" ht="15" customHeight="1" x14ac:dyDescent="0.35">
      <c r="A2501" s="125"/>
      <c r="B2501" s="126"/>
      <c r="C2501" s="50" t="s">
        <v>189</v>
      </c>
      <c r="D2501" s="28">
        <v>0.05</v>
      </c>
      <c r="E2501" s="27">
        <v>0</v>
      </c>
    </row>
    <row r="2502" spans="1:5" x14ac:dyDescent="0.35">
      <c r="A2502" s="125"/>
      <c r="B2502" s="126"/>
      <c r="C2502" s="50" t="s">
        <v>190</v>
      </c>
      <c r="D2502" s="28">
        <v>0.1</v>
      </c>
      <c r="E2502" s="27">
        <v>0</v>
      </c>
    </row>
    <row r="2503" spans="1:5" x14ac:dyDescent="0.35">
      <c r="A2503" s="125"/>
      <c r="B2503" s="126"/>
      <c r="C2503" s="50" t="s">
        <v>191</v>
      </c>
      <c r="D2503" s="28">
        <v>0.15</v>
      </c>
      <c r="E2503" s="27">
        <v>0</v>
      </c>
    </row>
    <row r="2504" spans="1:5" x14ac:dyDescent="0.35">
      <c r="A2504" s="125"/>
      <c r="B2504" s="126"/>
      <c r="C2504" s="50" t="s">
        <v>192</v>
      </c>
      <c r="D2504" s="28">
        <v>0.2</v>
      </c>
      <c r="E2504" s="27">
        <v>0</v>
      </c>
    </row>
    <row r="2505" spans="1:5" x14ac:dyDescent="0.35">
      <c r="A2505" s="125"/>
      <c r="B2505" s="126"/>
      <c r="C2505" s="50" t="s">
        <v>193</v>
      </c>
      <c r="D2505" s="28">
        <v>0.25</v>
      </c>
      <c r="E2505" s="27">
        <v>0</v>
      </c>
    </row>
    <row r="2506" spans="1:5" x14ac:dyDescent="0.35">
      <c r="A2506" s="125"/>
      <c r="B2506" s="126"/>
      <c r="C2506" s="50" t="s">
        <v>194</v>
      </c>
      <c r="D2506" s="28">
        <v>0.3</v>
      </c>
      <c r="E2506" s="27">
        <v>0</v>
      </c>
    </row>
    <row r="2507" spans="1:5" x14ac:dyDescent="0.35">
      <c r="A2507" s="125"/>
      <c r="B2507" s="126"/>
      <c r="C2507" s="50" t="s">
        <v>195</v>
      </c>
      <c r="D2507" s="28">
        <v>0.35</v>
      </c>
      <c r="E2507" s="27">
        <v>0</v>
      </c>
    </row>
    <row r="2508" spans="1:5" x14ac:dyDescent="0.35">
      <c r="A2508" s="125"/>
      <c r="B2508" s="126"/>
      <c r="C2508" s="50" t="s">
        <v>196</v>
      </c>
      <c r="D2508" s="28">
        <v>0.4</v>
      </c>
      <c r="E2508" s="27">
        <v>0</v>
      </c>
    </row>
    <row r="2509" spans="1:5" x14ac:dyDescent="0.35">
      <c r="A2509" s="125"/>
      <c r="B2509" s="126"/>
      <c r="C2509" s="50" t="s">
        <v>197</v>
      </c>
      <c r="D2509" s="28">
        <v>0.45</v>
      </c>
      <c r="E2509" s="27">
        <v>0</v>
      </c>
    </row>
    <row r="2510" spans="1:5" x14ac:dyDescent="0.35">
      <c r="A2510" s="125"/>
      <c r="B2510" s="126"/>
      <c r="C2510" s="50" t="s">
        <v>198</v>
      </c>
      <c r="D2510" s="28">
        <v>0.5</v>
      </c>
      <c r="E2510" s="27">
        <v>0</v>
      </c>
    </row>
    <row r="2511" spans="1:5" x14ac:dyDescent="0.35">
      <c r="A2511" s="125"/>
      <c r="B2511" s="126"/>
      <c r="C2511" s="50" t="s">
        <v>199</v>
      </c>
      <c r="D2511" s="28">
        <v>0.55000000000000004</v>
      </c>
      <c r="E2511" s="27">
        <v>0</v>
      </c>
    </row>
    <row r="2512" spans="1:5" x14ac:dyDescent="0.35">
      <c r="A2512" s="125"/>
      <c r="B2512" s="126"/>
      <c r="C2512" s="50" t="s">
        <v>200</v>
      </c>
      <c r="D2512" s="28">
        <v>0.6</v>
      </c>
      <c r="E2512" s="27">
        <v>0</v>
      </c>
    </row>
    <row r="2513" spans="1:5" x14ac:dyDescent="0.35">
      <c r="A2513" s="125"/>
      <c r="B2513" s="126"/>
      <c r="C2513" s="50" t="s">
        <v>201</v>
      </c>
      <c r="D2513" s="28">
        <v>0.65</v>
      </c>
      <c r="E2513" s="27">
        <v>0</v>
      </c>
    </row>
    <row r="2514" spans="1:5" x14ac:dyDescent="0.35">
      <c r="A2514" s="125"/>
      <c r="B2514" s="126"/>
      <c r="C2514" s="50" t="s">
        <v>202</v>
      </c>
      <c r="D2514" s="28">
        <v>0.7</v>
      </c>
      <c r="E2514" s="27">
        <v>0</v>
      </c>
    </row>
    <row r="2515" spans="1:5" x14ac:dyDescent="0.35">
      <c r="A2515" s="125"/>
      <c r="B2515" s="126"/>
      <c r="C2515" s="50" t="s">
        <v>203</v>
      </c>
      <c r="D2515" s="28">
        <v>0.75</v>
      </c>
      <c r="E2515" s="27">
        <v>0</v>
      </c>
    </row>
    <row r="2516" spans="1:5" x14ac:dyDescent="0.35">
      <c r="A2516" s="125"/>
      <c r="B2516" s="126"/>
      <c r="C2516" s="50" t="s">
        <v>204</v>
      </c>
      <c r="D2516" s="28">
        <v>0.8</v>
      </c>
      <c r="E2516" s="27">
        <v>0</v>
      </c>
    </row>
    <row r="2517" spans="1:5" x14ac:dyDescent="0.35">
      <c r="A2517" s="125"/>
      <c r="B2517" s="126"/>
      <c r="C2517" s="50" t="s">
        <v>205</v>
      </c>
      <c r="D2517" s="28">
        <v>0.85</v>
      </c>
      <c r="E2517" s="27">
        <v>0</v>
      </c>
    </row>
    <row r="2518" spans="1:5" x14ac:dyDescent="0.35">
      <c r="A2518" s="125"/>
      <c r="B2518" s="126"/>
      <c r="C2518" s="50" t="s">
        <v>206</v>
      </c>
      <c r="D2518" s="28">
        <v>0.9</v>
      </c>
      <c r="E2518" s="27">
        <v>0</v>
      </c>
    </row>
    <row r="2519" spans="1:5" x14ac:dyDescent="0.35">
      <c r="A2519" s="125"/>
      <c r="B2519" s="126"/>
      <c r="C2519" s="50" t="s">
        <v>207</v>
      </c>
      <c r="D2519" s="28">
        <v>0.95</v>
      </c>
      <c r="E2519" s="27">
        <v>0</v>
      </c>
    </row>
    <row r="2520" spans="1:5" x14ac:dyDescent="0.35">
      <c r="A2520" s="125"/>
      <c r="B2520" s="126"/>
      <c r="C2520" s="50" t="s">
        <v>208</v>
      </c>
      <c r="D2520" s="28">
        <v>1</v>
      </c>
      <c r="E2520" s="27">
        <v>0</v>
      </c>
    </row>
    <row r="2521" spans="1:5" x14ac:dyDescent="0.35">
      <c r="A2521" s="125"/>
      <c r="B2521" s="126"/>
      <c r="C2521" s="49" t="s">
        <v>134</v>
      </c>
      <c r="D2521" s="26" t="s">
        <v>136</v>
      </c>
      <c r="E2521" s="26" t="s">
        <v>136</v>
      </c>
    </row>
    <row r="2522" spans="1:5" x14ac:dyDescent="0.35">
      <c r="A2522" s="125"/>
      <c r="B2522" s="126"/>
    </row>
    <row r="2523" spans="1:5" x14ac:dyDescent="0.35">
      <c r="A2523" s="125"/>
      <c r="B2523" s="126"/>
    </row>
    <row r="2524" spans="1:5" x14ac:dyDescent="0.35">
      <c r="A2524" s="125"/>
      <c r="B2524" s="126"/>
    </row>
    <row r="2525" spans="1:5" ht="15" customHeight="1" x14ac:dyDescent="0.35">
      <c r="A2525" s="125">
        <f>A2500+1</f>
        <v>102</v>
      </c>
      <c r="B2525" s="126" t="str">
        <f>"Lista  "  &amp;A2525&amp; "  "&amp; LOOKUP(A2525,'entrada datos Edificación'!$E$3:$E$239,'entrada datos Edificación'!$I$3:$I$239)</f>
        <v>Lista  102  carpintería sintética</v>
      </c>
      <c r="C2525" s="49" t="s">
        <v>252</v>
      </c>
      <c r="D2525" s="27">
        <v>0</v>
      </c>
      <c r="E2525" s="27">
        <v>0</v>
      </c>
    </row>
    <row r="2526" spans="1:5" ht="15" customHeight="1" x14ac:dyDescent="0.35">
      <c r="A2526" s="125"/>
      <c r="B2526" s="126"/>
      <c r="C2526" s="50" t="s">
        <v>189</v>
      </c>
      <c r="D2526" s="28">
        <v>0.05</v>
      </c>
      <c r="E2526" s="27">
        <v>0</v>
      </c>
    </row>
    <row r="2527" spans="1:5" x14ac:dyDescent="0.35">
      <c r="A2527" s="125"/>
      <c r="B2527" s="126"/>
      <c r="C2527" s="50" t="s">
        <v>190</v>
      </c>
      <c r="D2527" s="28">
        <v>0.1</v>
      </c>
      <c r="E2527" s="27">
        <v>0</v>
      </c>
    </row>
    <row r="2528" spans="1:5" x14ac:dyDescent="0.35">
      <c r="A2528" s="125"/>
      <c r="B2528" s="126"/>
      <c r="C2528" s="50" t="s">
        <v>191</v>
      </c>
      <c r="D2528" s="28">
        <v>0.15</v>
      </c>
      <c r="E2528" s="27">
        <v>0</v>
      </c>
    </row>
    <row r="2529" spans="1:5" x14ac:dyDescent="0.35">
      <c r="A2529" s="125"/>
      <c r="B2529" s="126"/>
      <c r="C2529" s="50" t="s">
        <v>192</v>
      </c>
      <c r="D2529" s="28">
        <v>0.2</v>
      </c>
      <c r="E2529" s="27">
        <v>0</v>
      </c>
    </row>
    <row r="2530" spans="1:5" x14ac:dyDescent="0.35">
      <c r="A2530" s="125"/>
      <c r="B2530" s="126"/>
      <c r="C2530" s="50" t="s">
        <v>193</v>
      </c>
      <c r="D2530" s="28">
        <v>0.25</v>
      </c>
      <c r="E2530" s="27">
        <v>0</v>
      </c>
    </row>
    <row r="2531" spans="1:5" x14ac:dyDescent="0.35">
      <c r="A2531" s="125"/>
      <c r="B2531" s="126"/>
      <c r="C2531" s="50" t="s">
        <v>194</v>
      </c>
      <c r="D2531" s="28">
        <v>0.3</v>
      </c>
      <c r="E2531" s="27">
        <v>0</v>
      </c>
    </row>
    <row r="2532" spans="1:5" x14ac:dyDescent="0.35">
      <c r="A2532" s="125"/>
      <c r="B2532" s="126"/>
      <c r="C2532" s="50" t="s">
        <v>195</v>
      </c>
      <c r="D2532" s="28">
        <v>0.35</v>
      </c>
      <c r="E2532" s="27">
        <v>0</v>
      </c>
    </row>
    <row r="2533" spans="1:5" x14ac:dyDescent="0.35">
      <c r="A2533" s="125"/>
      <c r="B2533" s="126"/>
      <c r="C2533" s="50" t="s">
        <v>196</v>
      </c>
      <c r="D2533" s="28">
        <v>0.4</v>
      </c>
      <c r="E2533" s="27">
        <v>0</v>
      </c>
    </row>
    <row r="2534" spans="1:5" x14ac:dyDescent="0.35">
      <c r="A2534" s="125"/>
      <c r="B2534" s="126"/>
      <c r="C2534" s="50" t="s">
        <v>197</v>
      </c>
      <c r="D2534" s="28">
        <v>0.45</v>
      </c>
      <c r="E2534" s="27">
        <v>0</v>
      </c>
    </row>
    <row r="2535" spans="1:5" x14ac:dyDescent="0.35">
      <c r="A2535" s="125"/>
      <c r="B2535" s="126"/>
      <c r="C2535" s="50" t="s">
        <v>198</v>
      </c>
      <c r="D2535" s="28">
        <v>0.5</v>
      </c>
      <c r="E2535" s="27">
        <v>0</v>
      </c>
    </row>
    <row r="2536" spans="1:5" x14ac:dyDescent="0.35">
      <c r="A2536" s="125"/>
      <c r="B2536" s="126"/>
      <c r="C2536" s="50" t="s">
        <v>199</v>
      </c>
      <c r="D2536" s="28">
        <v>0.55000000000000004</v>
      </c>
      <c r="E2536" s="27">
        <v>0</v>
      </c>
    </row>
    <row r="2537" spans="1:5" x14ac:dyDescent="0.35">
      <c r="A2537" s="125"/>
      <c r="B2537" s="126"/>
      <c r="C2537" s="50" t="s">
        <v>200</v>
      </c>
      <c r="D2537" s="28">
        <v>0.6</v>
      </c>
      <c r="E2537" s="27">
        <v>0</v>
      </c>
    </row>
    <row r="2538" spans="1:5" x14ac:dyDescent="0.35">
      <c r="A2538" s="125"/>
      <c r="B2538" s="126"/>
      <c r="C2538" s="50" t="s">
        <v>201</v>
      </c>
      <c r="D2538" s="28">
        <v>0.65</v>
      </c>
      <c r="E2538" s="27">
        <v>0</v>
      </c>
    </row>
    <row r="2539" spans="1:5" x14ac:dyDescent="0.35">
      <c r="A2539" s="125"/>
      <c r="B2539" s="126"/>
      <c r="C2539" s="50" t="s">
        <v>202</v>
      </c>
      <c r="D2539" s="28">
        <v>0.7</v>
      </c>
      <c r="E2539" s="27">
        <v>0</v>
      </c>
    </row>
    <row r="2540" spans="1:5" x14ac:dyDescent="0.35">
      <c r="A2540" s="125"/>
      <c r="B2540" s="126"/>
      <c r="C2540" s="50" t="s">
        <v>203</v>
      </c>
      <c r="D2540" s="28">
        <v>0.75</v>
      </c>
      <c r="E2540" s="27">
        <v>0</v>
      </c>
    </row>
    <row r="2541" spans="1:5" x14ac:dyDescent="0.35">
      <c r="A2541" s="125"/>
      <c r="B2541" s="126"/>
      <c r="C2541" s="50" t="s">
        <v>204</v>
      </c>
      <c r="D2541" s="28">
        <v>0.8</v>
      </c>
      <c r="E2541" s="27">
        <v>0</v>
      </c>
    </row>
    <row r="2542" spans="1:5" x14ac:dyDescent="0.35">
      <c r="A2542" s="125"/>
      <c r="B2542" s="126"/>
      <c r="C2542" s="50" t="s">
        <v>205</v>
      </c>
      <c r="D2542" s="28">
        <v>0.85</v>
      </c>
      <c r="E2542" s="27">
        <v>0</v>
      </c>
    </row>
    <row r="2543" spans="1:5" x14ac:dyDescent="0.35">
      <c r="A2543" s="125"/>
      <c r="B2543" s="126"/>
      <c r="C2543" s="50" t="s">
        <v>206</v>
      </c>
      <c r="D2543" s="28">
        <v>0.9</v>
      </c>
      <c r="E2543" s="27">
        <v>0</v>
      </c>
    </row>
    <row r="2544" spans="1:5" x14ac:dyDescent="0.35">
      <c r="A2544" s="125"/>
      <c r="B2544" s="126"/>
      <c r="C2544" s="50" t="s">
        <v>207</v>
      </c>
      <c r="D2544" s="28">
        <v>0.95</v>
      </c>
      <c r="E2544" s="27">
        <v>0</v>
      </c>
    </row>
    <row r="2545" spans="1:5" x14ac:dyDescent="0.35">
      <c r="A2545" s="125"/>
      <c r="B2545" s="126"/>
      <c r="C2545" s="50" t="s">
        <v>208</v>
      </c>
      <c r="D2545" s="28">
        <v>1</v>
      </c>
      <c r="E2545" s="27">
        <v>0</v>
      </c>
    </row>
    <row r="2546" spans="1:5" x14ac:dyDescent="0.35">
      <c r="A2546" s="125"/>
      <c r="B2546" s="126"/>
      <c r="C2546" s="49" t="s">
        <v>134</v>
      </c>
      <c r="D2546" s="26" t="s">
        <v>136</v>
      </c>
      <c r="E2546" s="26" t="s">
        <v>136</v>
      </c>
    </row>
    <row r="2547" spans="1:5" x14ac:dyDescent="0.35">
      <c r="A2547" s="125"/>
      <c r="B2547" s="126"/>
    </row>
    <row r="2548" spans="1:5" x14ac:dyDescent="0.35">
      <c r="A2548" s="125"/>
      <c r="B2548" s="126"/>
    </row>
    <row r="2549" spans="1:5" x14ac:dyDescent="0.35">
      <c r="A2549" s="125"/>
      <c r="B2549" s="126"/>
    </row>
    <row r="2550" spans="1:5" ht="15" customHeight="1" x14ac:dyDescent="0.35">
      <c r="A2550" s="125">
        <f>A2525+1</f>
        <v>103</v>
      </c>
      <c r="B2550" s="126" t="str">
        <f>"Lista  "  &amp;A2550&amp; "  "&amp; LOOKUP(A2550,'entrada datos Edificación'!$E$3:$E$239,'entrada datos Edificación'!$I$3:$I$239)</f>
        <v>Lista  103  madera</v>
      </c>
      <c r="C2550" s="49" t="s">
        <v>252</v>
      </c>
      <c r="D2550" s="27">
        <v>0</v>
      </c>
      <c r="E2550" s="27">
        <v>0</v>
      </c>
    </row>
    <row r="2551" spans="1:5" ht="15" customHeight="1" x14ac:dyDescent="0.35">
      <c r="A2551" s="125"/>
      <c r="B2551" s="126"/>
      <c r="C2551" s="50" t="s">
        <v>189</v>
      </c>
      <c r="D2551" s="28">
        <v>0.05</v>
      </c>
      <c r="E2551" s="27">
        <v>0</v>
      </c>
    </row>
    <row r="2552" spans="1:5" x14ac:dyDescent="0.35">
      <c r="A2552" s="125"/>
      <c r="B2552" s="126"/>
      <c r="C2552" s="50" t="s">
        <v>190</v>
      </c>
      <c r="D2552" s="28">
        <v>0.1</v>
      </c>
      <c r="E2552" s="27">
        <v>0</v>
      </c>
    </row>
    <row r="2553" spans="1:5" x14ac:dyDescent="0.35">
      <c r="A2553" s="125"/>
      <c r="B2553" s="126"/>
      <c r="C2553" s="50" t="s">
        <v>191</v>
      </c>
      <c r="D2553" s="28">
        <v>0.15</v>
      </c>
      <c r="E2553" s="27">
        <v>0</v>
      </c>
    </row>
    <row r="2554" spans="1:5" x14ac:dyDescent="0.35">
      <c r="A2554" s="125"/>
      <c r="B2554" s="126"/>
      <c r="C2554" s="50" t="s">
        <v>192</v>
      </c>
      <c r="D2554" s="28">
        <v>0.2</v>
      </c>
      <c r="E2554" s="27">
        <v>0</v>
      </c>
    </row>
    <row r="2555" spans="1:5" x14ac:dyDescent="0.35">
      <c r="A2555" s="125"/>
      <c r="B2555" s="126"/>
      <c r="C2555" s="50" t="s">
        <v>193</v>
      </c>
      <c r="D2555" s="28">
        <v>0.25</v>
      </c>
      <c r="E2555" s="27">
        <v>0</v>
      </c>
    </row>
    <row r="2556" spans="1:5" x14ac:dyDescent="0.35">
      <c r="A2556" s="125"/>
      <c r="B2556" s="126"/>
      <c r="C2556" s="50" t="s">
        <v>194</v>
      </c>
      <c r="D2556" s="28">
        <v>0.3</v>
      </c>
      <c r="E2556" s="27">
        <v>0</v>
      </c>
    </row>
    <row r="2557" spans="1:5" x14ac:dyDescent="0.35">
      <c r="A2557" s="125"/>
      <c r="B2557" s="126"/>
      <c r="C2557" s="50" t="s">
        <v>195</v>
      </c>
      <c r="D2557" s="28">
        <v>0.35</v>
      </c>
      <c r="E2557" s="27">
        <v>0</v>
      </c>
    </row>
    <row r="2558" spans="1:5" x14ac:dyDescent="0.35">
      <c r="A2558" s="125"/>
      <c r="B2558" s="126"/>
      <c r="C2558" s="50" t="s">
        <v>196</v>
      </c>
      <c r="D2558" s="28">
        <v>0.4</v>
      </c>
      <c r="E2558" s="27">
        <v>0</v>
      </c>
    </row>
    <row r="2559" spans="1:5" x14ac:dyDescent="0.35">
      <c r="A2559" s="125"/>
      <c r="B2559" s="126"/>
      <c r="C2559" s="50" t="s">
        <v>197</v>
      </c>
      <c r="D2559" s="28">
        <v>0.45</v>
      </c>
      <c r="E2559" s="27">
        <v>0</v>
      </c>
    </row>
    <row r="2560" spans="1:5" x14ac:dyDescent="0.35">
      <c r="A2560" s="125"/>
      <c r="B2560" s="126"/>
      <c r="C2560" s="50" t="s">
        <v>198</v>
      </c>
      <c r="D2560" s="28">
        <v>0.5</v>
      </c>
      <c r="E2560" s="27">
        <v>0</v>
      </c>
    </row>
    <row r="2561" spans="1:5" x14ac:dyDescent="0.35">
      <c r="A2561" s="125"/>
      <c r="B2561" s="126"/>
      <c r="C2561" s="50" t="s">
        <v>199</v>
      </c>
      <c r="D2561" s="28">
        <v>0.55000000000000004</v>
      </c>
      <c r="E2561" s="27">
        <v>0</v>
      </c>
    </row>
    <row r="2562" spans="1:5" x14ac:dyDescent="0.35">
      <c r="A2562" s="125"/>
      <c r="B2562" s="126"/>
      <c r="C2562" s="50" t="s">
        <v>200</v>
      </c>
      <c r="D2562" s="28">
        <v>0.6</v>
      </c>
      <c r="E2562" s="27">
        <v>0</v>
      </c>
    </row>
    <row r="2563" spans="1:5" x14ac:dyDescent="0.35">
      <c r="A2563" s="125"/>
      <c r="B2563" s="126"/>
      <c r="C2563" s="50" t="s">
        <v>201</v>
      </c>
      <c r="D2563" s="28">
        <v>0.65</v>
      </c>
      <c r="E2563" s="27">
        <v>0</v>
      </c>
    </row>
    <row r="2564" spans="1:5" x14ac:dyDescent="0.35">
      <c r="A2564" s="125"/>
      <c r="B2564" s="126"/>
      <c r="C2564" s="50" t="s">
        <v>202</v>
      </c>
      <c r="D2564" s="28">
        <v>0.7</v>
      </c>
      <c r="E2564" s="27">
        <v>0</v>
      </c>
    </row>
    <row r="2565" spans="1:5" x14ac:dyDescent="0.35">
      <c r="A2565" s="125"/>
      <c r="B2565" s="126"/>
      <c r="C2565" s="50" t="s">
        <v>203</v>
      </c>
      <c r="D2565" s="28">
        <v>0.75</v>
      </c>
      <c r="E2565" s="27">
        <v>0</v>
      </c>
    </row>
    <row r="2566" spans="1:5" x14ac:dyDescent="0.35">
      <c r="A2566" s="125"/>
      <c r="B2566" s="126"/>
      <c r="C2566" s="50" t="s">
        <v>204</v>
      </c>
      <c r="D2566" s="28">
        <v>0.8</v>
      </c>
      <c r="E2566" s="27">
        <v>0</v>
      </c>
    </row>
    <row r="2567" spans="1:5" x14ac:dyDescent="0.35">
      <c r="A2567" s="125"/>
      <c r="B2567" s="126"/>
      <c r="C2567" s="50" t="s">
        <v>205</v>
      </c>
      <c r="D2567" s="28">
        <v>0.85</v>
      </c>
      <c r="E2567" s="27">
        <v>0</v>
      </c>
    </row>
    <row r="2568" spans="1:5" x14ac:dyDescent="0.35">
      <c r="A2568" s="125"/>
      <c r="B2568" s="126"/>
      <c r="C2568" s="50" t="s">
        <v>206</v>
      </c>
      <c r="D2568" s="28">
        <v>0.9</v>
      </c>
      <c r="E2568" s="27">
        <v>0</v>
      </c>
    </row>
    <row r="2569" spans="1:5" x14ac:dyDescent="0.35">
      <c r="A2569" s="125"/>
      <c r="B2569" s="126"/>
      <c r="C2569" s="50" t="s">
        <v>207</v>
      </c>
      <c r="D2569" s="28">
        <v>0.95</v>
      </c>
      <c r="E2569" s="27">
        <v>0</v>
      </c>
    </row>
    <row r="2570" spans="1:5" x14ac:dyDescent="0.35">
      <c r="A2570" s="125"/>
      <c r="B2570" s="126"/>
      <c r="C2570" s="50" t="s">
        <v>208</v>
      </c>
      <c r="D2570" s="28">
        <v>1</v>
      </c>
      <c r="E2570" s="27">
        <v>0</v>
      </c>
    </row>
    <row r="2571" spans="1:5" x14ac:dyDescent="0.35">
      <c r="A2571" s="125"/>
      <c r="B2571" s="126"/>
      <c r="C2571" s="49" t="s">
        <v>134</v>
      </c>
      <c r="D2571" s="26" t="s">
        <v>136</v>
      </c>
      <c r="E2571" s="26" t="s">
        <v>136</v>
      </c>
    </row>
    <row r="2572" spans="1:5" x14ac:dyDescent="0.35">
      <c r="A2572" s="125"/>
      <c r="B2572" s="126"/>
    </row>
    <row r="2573" spans="1:5" x14ac:dyDescent="0.35">
      <c r="A2573" s="125"/>
      <c r="B2573" s="126"/>
    </row>
    <row r="2574" spans="1:5" x14ac:dyDescent="0.35">
      <c r="A2574" s="125"/>
      <c r="B2574" s="126"/>
    </row>
    <row r="2575" spans="1:5" ht="15" customHeight="1" x14ac:dyDescent="0.35">
      <c r="A2575" s="125">
        <f>A2550+1</f>
        <v>104</v>
      </c>
      <c r="B2575" s="126" t="str">
        <f>"Lista  "  &amp;A2575&amp; "  "&amp; LOOKUP(A2575,'entrada datos Edificación'!$E$3:$E$239,'entrada datos Edificación'!$I$3:$I$239)</f>
        <v>Lista  104  policarbonato</v>
      </c>
      <c r="C2575" s="49" t="s">
        <v>252</v>
      </c>
      <c r="D2575" s="27">
        <v>0</v>
      </c>
      <c r="E2575" s="27">
        <v>0</v>
      </c>
    </row>
    <row r="2576" spans="1:5" ht="15" customHeight="1" x14ac:dyDescent="0.35">
      <c r="A2576" s="125"/>
      <c r="B2576" s="126"/>
      <c r="C2576" s="50" t="s">
        <v>189</v>
      </c>
      <c r="D2576" s="28">
        <v>0.05</v>
      </c>
      <c r="E2576" s="27">
        <v>0</v>
      </c>
    </row>
    <row r="2577" spans="1:5" x14ac:dyDescent="0.35">
      <c r="A2577" s="125"/>
      <c r="B2577" s="126"/>
      <c r="C2577" s="50" t="s">
        <v>190</v>
      </c>
      <c r="D2577" s="28">
        <v>0.1</v>
      </c>
      <c r="E2577" s="27">
        <v>0</v>
      </c>
    </row>
    <row r="2578" spans="1:5" x14ac:dyDescent="0.35">
      <c r="A2578" s="125"/>
      <c r="B2578" s="126"/>
      <c r="C2578" s="50" t="s">
        <v>191</v>
      </c>
      <c r="D2578" s="28">
        <v>0.15</v>
      </c>
      <c r="E2578" s="27">
        <v>0</v>
      </c>
    </row>
    <row r="2579" spans="1:5" x14ac:dyDescent="0.35">
      <c r="A2579" s="125"/>
      <c r="B2579" s="126"/>
      <c r="C2579" s="50" t="s">
        <v>192</v>
      </c>
      <c r="D2579" s="28">
        <v>0.2</v>
      </c>
      <c r="E2579" s="27">
        <v>0</v>
      </c>
    </row>
    <row r="2580" spans="1:5" x14ac:dyDescent="0.35">
      <c r="A2580" s="125"/>
      <c r="B2580" s="126"/>
      <c r="C2580" s="50" t="s">
        <v>193</v>
      </c>
      <c r="D2580" s="28">
        <v>0.25</v>
      </c>
      <c r="E2580" s="27">
        <v>0</v>
      </c>
    </row>
    <row r="2581" spans="1:5" x14ac:dyDescent="0.35">
      <c r="A2581" s="125"/>
      <c r="B2581" s="126"/>
      <c r="C2581" s="50" t="s">
        <v>194</v>
      </c>
      <c r="D2581" s="28">
        <v>0.3</v>
      </c>
      <c r="E2581" s="27">
        <v>0</v>
      </c>
    </row>
    <row r="2582" spans="1:5" x14ac:dyDescent="0.35">
      <c r="A2582" s="125"/>
      <c r="B2582" s="126"/>
      <c r="C2582" s="50" t="s">
        <v>195</v>
      </c>
      <c r="D2582" s="28">
        <v>0.35</v>
      </c>
      <c r="E2582" s="27">
        <v>0</v>
      </c>
    </row>
    <row r="2583" spans="1:5" x14ac:dyDescent="0.35">
      <c r="A2583" s="125"/>
      <c r="B2583" s="126"/>
      <c r="C2583" s="50" t="s">
        <v>196</v>
      </c>
      <c r="D2583" s="28">
        <v>0.4</v>
      </c>
      <c r="E2583" s="27">
        <v>0</v>
      </c>
    </row>
    <row r="2584" spans="1:5" x14ac:dyDescent="0.35">
      <c r="A2584" s="125"/>
      <c r="B2584" s="126"/>
      <c r="C2584" s="50" t="s">
        <v>197</v>
      </c>
      <c r="D2584" s="28">
        <v>0.45</v>
      </c>
      <c r="E2584" s="27">
        <v>0</v>
      </c>
    </row>
    <row r="2585" spans="1:5" x14ac:dyDescent="0.35">
      <c r="A2585" s="125"/>
      <c r="B2585" s="126"/>
      <c r="C2585" s="50" t="s">
        <v>198</v>
      </c>
      <c r="D2585" s="28">
        <v>0.5</v>
      </c>
      <c r="E2585" s="27">
        <v>0</v>
      </c>
    </row>
    <row r="2586" spans="1:5" x14ac:dyDescent="0.35">
      <c r="A2586" s="125"/>
      <c r="B2586" s="126"/>
      <c r="C2586" s="50" t="s">
        <v>199</v>
      </c>
      <c r="D2586" s="28">
        <v>0.55000000000000004</v>
      </c>
      <c r="E2586" s="27">
        <v>0</v>
      </c>
    </row>
    <row r="2587" spans="1:5" x14ac:dyDescent="0.35">
      <c r="A2587" s="125"/>
      <c r="B2587" s="126"/>
      <c r="C2587" s="50" t="s">
        <v>200</v>
      </c>
      <c r="D2587" s="28">
        <v>0.6</v>
      </c>
      <c r="E2587" s="27">
        <v>0</v>
      </c>
    </row>
    <row r="2588" spans="1:5" x14ac:dyDescent="0.35">
      <c r="A2588" s="125"/>
      <c r="B2588" s="126"/>
      <c r="C2588" s="50" t="s">
        <v>201</v>
      </c>
      <c r="D2588" s="28">
        <v>0.65</v>
      </c>
      <c r="E2588" s="27">
        <v>0</v>
      </c>
    </row>
    <row r="2589" spans="1:5" x14ac:dyDescent="0.35">
      <c r="A2589" s="125"/>
      <c r="B2589" s="126"/>
      <c r="C2589" s="50" t="s">
        <v>202</v>
      </c>
      <c r="D2589" s="28">
        <v>0.7</v>
      </c>
      <c r="E2589" s="27">
        <v>0</v>
      </c>
    </row>
    <row r="2590" spans="1:5" x14ac:dyDescent="0.35">
      <c r="A2590" s="125"/>
      <c r="B2590" s="126"/>
      <c r="C2590" s="50" t="s">
        <v>203</v>
      </c>
      <c r="D2590" s="28">
        <v>0.75</v>
      </c>
      <c r="E2590" s="27">
        <v>0</v>
      </c>
    </row>
    <row r="2591" spans="1:5" x14ac:dyDescent="0.35">
      <c r="A2591" s="125"/>
      <c r="B2591" s="126"/>
      <c r="C2591" s="50" t="s">
        <v>204</v>
      </c>
      <c r="D2591" s="28">
        <v>0.8</v>
      </c>
      <c r="E2591" s="27">
        <v>0</v>
      </c>
    </row>
    <row r="2592" spans="1:5" x14ac:dyDescent="0.35">
      <c r="A2592" s="125"/>
      <c r="B2592" s="126"/>
      <c r="C2592" s="50" t="s">
        <v>205</v>
      </c>
      <c r="D2592" s="28">
        <v>0.85</v>
      </c>
      <c r="E2592" s="27">
        <v>0</v>
      </c>
    </row>
    <row r="2593" spans="1:5" x14ac:dyDescent="0.35">
      <c r="A2593" s="125"/>
      <c r="B2593" s="126"/>
      <c r="C2593" s="50" t="s">
        <v>206</v>
      </c>
      <c r="D2593" s="28">
        <v>0.9</v>
      </c>
      <c r="E2593" s="27">
        <v>0</v>
      </c>
    </row>
    <row r="2594" spans="1:5" x14ac:dyDescent="0.35">
      <c r="A2594" s="125"/>
      <c r="B2594" s="126"/>
      <c r="C2594" s="50" t="s">
        <v>207</v>
      </c>
      <c r="D2594" s="28">
        <v>0.95</v>
      </c>
      <c r="E2594" s="27">
        <v>0</v>
      </c>
    </row>
    <row r="2595" spans="1:5" x14ac:dyDescent="0.35">
      <c r="A2595" s="125"/>
      <c r="B2595" s="126"/>
      <c r="C2595" s="50" t="s">
        <v>208</v>
      </c>
      <c r="D2595" s="28">
        <v>1</v>
      </c>
      <c r="E2595" s="27">
        <v>0</v>
      </c>
    </row>
    <row r="2596" spans="1:5" x14ac:dyDescent="0.35">
      <c r="A2596" s="125"/>
      <c r="B2596" s="126"/>
      <c r="C2596" s="49" t="s">
        <v>134</v>
      </c>
      <c r="D2596" s="26" t="s">
        <v>136</v>
      </c>
      <c r="E2596" s="26" t="s">
        <v>136</v>
      </c>
    </row>
    <row r="2597" spans="1:5" x14ac:dyDescent="0.35">
      <c r="A2597" s="125"/>
      <c r="B2597" s="126"/>
    </row>
    <row r="2598" spans="1:5" x14ac:dyDescent="0.35">
      <c r="A2598" s="125"/>
      <c r="B2598" s="126"/>
    </row>
    <row r="2599" spans="1:5" x14ac:dyDescent="0.35">
      <c r="A2599" s="125"/>
      <c r="B2599" s="126"/>
    </row>
    <row r="2600" spans="1:5" ht="15" customHeight="1" x14ac:dyDescent="0.35">
      <c r="A2600" s="125">
        <f>A2575+1</f>
        <v>105</v>
      </c>
      <c r="B2600" s="126" t="str">
        <f>"Lista  "  &amp;A2600&amp; "  "&amp; LOOKUP(A2600,'entrada datos Edificación'!$E$3:$E$239,'entrada datos Edificación'!$I$3:$I$239)</f>
        <v>Lista  105  vidrio</v>
      </c>
      <c r="C2600" s="49" t="s">
        <v>252</v>
      </c>
      <c r="D2600" s="27">
        <v>0</v>
      </c>
      <c r="E2600" s="27">
        <v>0</v>
      </c>
    </row>
    <row r="2601" spans="1:5" ht="15" customHeight="1" x14ac:dyDescent="0.35">
      <c r="A2601" s="125"/>
      <c r="B2601" s="126"/>
      <c r="C2601" s="50" t="s">
        <v>189</v>
      </c>
      <c r="D2601" s="28">
        <v>0.05</v>
      </c>
      <c r="E2601" s="27">
        <v>0</v>
      </c>
    </row>
    <row r="2602" spans="1:5" x14ac:dyDescent="0.35">
      <c r="A2602" s="125"/>
      <c r="B2602" s="126"/>
      <c r="C2602" s="50" t="s">
        <v>190</v>
      </c>
      <c r="D2602" s="28">
        <v>0.1</v>
      </c>
      <c r="E2602" s="27">
        <v>0</v>
      </c>
    </row>
    <row r="2603" spans="1:5" x14ac:dyDescent="0.35">
      <c r="A2603" s="125"/>
      <c r="B2603" s="126"/>
      <c r="C2603" s="50" t="s">
        <v>191</v>
      </c>
      <c r="D2603" s="28">
        <v>0.15</v>
      </c>
      <c r="E2603" s="27">
        <v>0</v>
      </c>
    </row>
    <row r="2604" spans="1:5" x14ac:dyDescent="0.35">
      <c r="A2604" s="125"/>
      <c r="B2604" s="126"/>
      <c r="C2604" s="50" t="s">
        <v>192</v>
      </c>
      <c r="D2604" s="28">
        <v>0.2</v>
      </c>
      <c r="E2604" s="27">
        <v>0</v>
      </c>
    </row>
    <row r="2605" spans="1:5" x14ac:dyDescent="0.35">
      <c r="A2605" s="125"/>
      <c r="B2605" s="126"/>
      <c r="C2605" s="50" t="s">
        <v>193</v>
      </c>
      <c r="D2605" s="28">
        <v>0.25</v>
      </c>
      <c r="E2605" s="27">
        <v>0</v>
      </c>
    </row>
    <row r="2606" spans="1:5" x14ac:dyDescent="0.35">
      <c r="A2606" s="125"/>
      <c r="B2606" s="126"/>
      <c r="C2606" s="50" t="s">
        <v>194</v>
      </c>
      <c r="D2606" s="28">
        <v>0.3</v>
      </c>
      <c r="E2606" s="27">
        <v>0</v>
      </c>
    </row>
    <row r="2607" spans="1:5" x14ac:dyDescent="0.35">
      <c r="A2607" s="125"/>
      <c r="B2607" s="126"/>
      <c r="C2607" s="50" t="s">
        <v>195</v>
      </c>
      <c r="D2607" s="28">
        <v>0.35</v>
      </c>
      <c r="E2607" s="27">
        <v>0</v>
      </c>
    </row>
    <row r="2608" spans="1:5" x14ac:dyDescent="0.35">
      <c r="A2608" s="125"/>
      <c r="B2608" s="126"/>
      <c r="C2608" s="50" t="s">
        <v>196</v>
      </c>
      <c r="D2608" s="28">
        <v>0.4</v>
      </c>
      <c r="E2608" s="27">
        <v>0</v>
      </c>
    </row>
    <row r="2609" spans="1:5" x14ac:dyDescent="0.35">
      <c r="A2609" s="125"/>
      <c r="B2609" s="126"/>
      <c r="C2609" s="50" t="s">
        <v>197</v>
      </c>
      <c r="D2609" s="28">
        <v>0.45</v>
      </c>
      <c r="E2609" s="27">
        <v>0</v>
      </c>
    </row>
    <row r="2610" spans="1:5" x14ac:dyDescent="0.35">
      <c r="A2610" s="125"/>
      <c r="B2610" s="126"/>
      <c r="C2610" s="50" t="s">
        <v>198</v>
      </c>
      <c r="D2610" s="28">
        <v>0.5</v>
      </c>
      <c r="E2610" s="27">
        <v>0</v>
      </c>
    </row>
    <row r="2611" spans="1:5" x14ac:dyDescent="0.35">
      <c r="A2611" s="125"/>
      <c r="B2611" s="126"/>
      <c r="C2611" s="50" t="s">
        <v>199</v>
      </c>
      <c r="D2611" s="28">
        <v>0.55000000000000004</v>
      </c>
      <c r="E2611" s="27">
        <v>0</v>
      </c>
    </row>
    <row r="2612" spans="1:5" x14ac:dyDescent="0.35">
      <c r="A2612" s="125"/>
      <c r="B2612" s="126"/>
      <c r="C2612" s="50" t="s">
        <v>200</v>
      </c>
      <c r="D2612" s="28">
        <v>0.6</v>
      </c>
      <c r="E2612" s="27">
        <v>0</v>
      </c>
    </row>
    <row r="2613" spans="1:5" x14ac:dyDescent="0.35">
      <c r="A2613" s="125"/>
      <c r="B2613" s="126"/>
      <c r="C2613" s="50" t="s">
        <v>201</v>
      </c>
      <c r="D2613" s="28">
        <v>0.65</v>
      </c>
      <c r="E2613" s="27">
        <v>0</v>
      </c>
    </row>
    <row r="2614" spans="1:5" x14ac:dyDescent="0.35">
      <c r="A2614" s="125"/>
      <c r="B2614" s="126"/>
      <c r="C2614" s="50" t="s">
        <v>202</v>
      </c>
      <c r="D2614" s="28">
        <v>0.7</v>
      </c>
      <c r="E2614" s="27">
        <v>0</v>
      </c>
    </row>
    <row r="2615" spans="1:5" x14ac:dyDescent="0.35">
      <c r="A2615" s="125"/>
      <c r="B2615" s="126"/>
      <c r="C2615" s="50" t="s">
        <v>203</v>
      </c>
      <c r="D2615" s="28">
        <v>0.75</v>
      </c>
      <c r="E2615" s="27">
        <v>0</v>
      </c>
    </row>
    <row r="2616" spans="1:5" x14ac:dyDescent="0.35">
      <c r="A2616" s="125"/>
      <c r="B2616" s="126"/>
      <c r="C2616" s="50" t="s">
        <v>204</v>
      </c>
      <c r="D2616" s="28">
        <v>0.8</v>
      </c>
      <c r="E2616" s="27">
        <v>0</v>
      </c>
    </row>
    <row r="2617" spans="1:5" x14ac:dyDescent="0.35">
      <c r="A2617" s="125"/>
      <c r="B2617" s="126"/>
      <c r="C2617" s="50" t="s">
        <v>205</v>
      </c>
      <c r="D2617" s="28">
        <v>0.85</v>
      </c>
      <c r="E2617" s="27">
        <v>0</v>
      </c>
    </row>
    <row r="2618" spans="1:5" x14ac:dyDescent="0.35">
      <c r="A2618" s="125"/>
      <c r="B2618" s="126"/>
      <c r="C2618" s="50" t="s">
        <v>206</v>
      </c>
      <c r="D2618" s="28">
        <v>0.9</v>
      </c>
      <c r="E2618" s="27">
        <v>0</v>
      </c>
    </row>
    <row r="2619" spans="1:5" x14ac:dyDescent="0.35">
      <c r="A2619" s="125"/>
      <c r="B2619" s="126"/>
      <c r="C2619" s="50" t="s">
        <v>207</v>
      </c>
      <c r="D2619" s="28">
        <v>0.95</v>
      </c>
      <c r="E2619" s="27">
        <v>0</v>
      </c>
    </row>
    <row r="2620" spans="1:5" x14ac:dyDescent="0.35">
      <c r="A2620" s="125"/>
      <c r="B2620" s="126"/>
      <c r="C2620" s="50" t="s">
        <v>208</v>
      </c>
      <c r="D2620" s="28">
        <v>1</v>
      </c>
      <c r="E2620" s="27">
        <v>0</v>
      </c>
    </row>
    <row r="2621" spans="1:5" x14ac:dyDescent="0.35">
      <c r="A2621" s="125"/>
      <c r="B2621" s="126"/>
      <c r="C2621" s="49" t="s">
        <v>134</v>
      </c>
      <c r="D2621" s="26" t="s">
        <v>136</v>
      </c>
      <c r="E2621" s="26" t="s">
        <v>136</v>
      </c>
    </row>
    <row r="2622" spans="1:5" x14ac:dyDescent="0.35">
      <c r="A2622" s="125"/>
      <c r="B2622" s="126"/>
    </row>
    <row r="2623" spans="1:5" x14ac:dyDescent="0.35">
      <c r="A2623" s="125"/>
      <c r="B2623" s="126"/>
    </row>
    <row r="2624" spans="1:5" x14ac:dyDescent="0.35">
      <c r="A2624" s="125"/>
      <c r="B2624" s="126"/>
    </row>
    <row r="2625" spans="1:5" ht="15" customHeight="1" x14ac:dyDescent="0.35">
      <c r="A2625" s="125">
        <f>A2600+1</f>
        <v>106</v>
      </c>
      <c r="B2625" s="126" t="str">
        <f>"Lista  "  &amp;A2625&amp; "  "&amp; LOOKUP(A2625,'entrada datos Edificación'!$E$3:$E$239,'entrada datos Edificación'!$I$3:$I$239)</f>
        <v>Lista  106  otros</v>
      </c>
      <c r="C2625" s="49" t="s">
        <v>252</v>
      </c>
      <c r="D2625" s="27">
        <v>0</v>
      </c>
      <c r="E2625" s="27">
        <v>0</v>
      </c>
    </row>
    <row r="2626" spans="1:5" ht="15" customHeight="1" x14ac:dyDescent="0.35">
      <c r="A2626" s="125"/>
      <c r="B2626" s="126"/>
      <c r="C2626" s="50" t="s">
        <v>189</v>
      </c>
      <c r="D2626" s="28">
        <v>0.05</v>
      </c>
      <c r="E2626" s="27">
        <v>0</v>
      </c>
    </row>
    <row r="2627" spans="1:5" x14ac:dyDescent="0.35">
      <c r="A2627" s="125"/>
      <c r="B2627" s="126"/>
      <c r="C2627" s="50" t="s">
        <v>190</v>
      </c>
      <c r="D2627" s="28">
        <v>0.1</v>
      </c>
      <c r="E2627" s="27">
        <v>0</v>
      </c>
    </row>
    <row r="2628" spans="1:5" x14ac:dyDescent="0.35">
      <c r="A2628" s="125"/>
      <c r="B2628" s="126"/>
      <c r="C2628" s="50" t="s">
        <v>191</v>
      </c>
      <c r="D2628" s="28">
        <v>0.15</v>
      </c>
      <c r="E2628" s="27">
        <v>0</v>
      </c>
    </row>
    <row r="2629" spans="1:5" x14ac:dyDescent="0.35">
      <c r="A2629" s="125"/>
      <c r="B2629" s="126"/>
      <c r="C2629" s="50" t="s">
        <v>192</v>
      </c>
      <c r="D2629" s="28">
        <v>0.2</v>
      </c>
      <c r="E2629" s="27">
        <v>0</v>
      </c>
    </row>
    <row r="2630" spans="1:5" x14ac:dyDescent="0.35">
      <c r="A2630" s="125"/>
      <c r="B2630" s="126"/>
      <c r="C2630" s="50" t="s">
        <v>193</v>
      </c>
      <c r="D2630" s="28">
        <v>0.25</v>
      </c>
      <c r="E2630" s="27">
        <v>0</v>
      </c>
    </row>
    <row r="2631" spans="1:5" x14ac:dyDescent="0.35">
      <c r="A2631" s="125"/>
      <c r="B2631" s="126"/>
      <c r="C2631" s="50" t="s">
        <v>194</v>
      </c>
      <c r="D2631" s="28">
        <v>0.3</v>
      </c>
      <c r="E2631" s="27">
        <v>0</v>
      </c>
    </row>
    <row r="2632" spans="1:5" x14ac:dyDescent="0.35">
      <c r="A2632" s="125"/>
      <c r="B2632" s="126"/>
      <c r="C2632" s="50" t="s">
        <v>195</v>
      </c>
      <c r="D2632" s="28">
        <v>0.35</v>
      </c>
      <c r="E2632" s="27">
        <v>0</v>
      </c>
    </row>
    <row r="2633" spans="1:5" x14ac:dyDescent="0.35">
      <c r="A2633" s="125"/>
      <c r="B2633" s="126"/>
      <c r="C2633" s="50" t="s">
        <v>196</v>
      </c>
      <c r="D2633" s="28">
        <v>0.4</v>
      </c>
      <c r="E2633" s="27">
        <v>0</v>
      </c>
    </row>
    <row r="2634" spans="1:5" x14ac:dyDescent="0.35">
      <c r="A2634" s="125"/>
      <c r="B2634" s="126"/>
      <c r="C2634" s="50" t="s">
        <v>197</v>
      </c>
      <c r="D2634" s="28">
        <v>0.45</v>
      </c>
      <c r="E2634" s="27">
        <v>0</v>
      </c>
    </row>
    <row r="2635" spans="1:5" x14ac:dyDescent="0.35">
      <c r="A2635" s="125"/>
      <c r="B2635" s="126"/>
      <c r="C2635" s="50" t="s">
        <v>198</v>
      </c>
      <c r="D2635" s="28">
        <v>0.5</v>
      </c>
      <c r="E2635" s="27">
        <v>0</v>
      </c>
    </row>
    <row r="2636" spans="1:5" x14ac:dyDescent="0.35">
      <c r="A2636" s="125"/>
      <c r="B2636" s="126"/>
      <c r="C2636" s="50" t="s">
        <v>199</v>
      </c>
      <c r="D2636" s="28">
        <v>0.55000000000000004</v>
      </c>
      <c r="E2636" s="27">
        <v>0</v>
      </c>
    </row>
    <row r="2637" spans="1:5" x14ac:dyDescent="0.35">
      <c r="A2637" s="125"/>
      <c r="B2637" s="126"/>
      <c r="C2637" s="50" t="s">
        <v>200</v>
      </c>
      <c r="D2637" s="28">
        <v>0.6</v>
      </c>
      <c r="E2637" s="27">
        <v>0</v>
      </c>
    </row>
    <row r="2638" spans="1:5" x14ac:dyDescent="0.35">
      <c r="A2638" s="125"/>
      <c r="B2638" s="126"/>
      <c r="C2638" s="50" t="s">
        <v>201</v>
      </c>
      <c r="D2638" s="28">
        <v>0.65</v>
      </c>
      <c r="E2638" s="27">
        <v>0</v>
      </c>
    </row>
    <row r="2639" spans="1:5" x14ac:dyDescent="0.35">
      <c r="A2639" s="125"/>
      <c r="B2639" s="126"/>
      <c r="C2639" s="50" t="s">
        <v>202</v>
      </c>
      <c r="D2639" s="28">
        <v>0.7</v>
      </c>
      <c r="E2639" s="27">
        <v>0</v>
      </c>
    </row>
    <row r="2640" spans="1:5" x14ac:dyDescent="0.35">
      <c r="A2640" s="125"/>
      <c r="B2640" s="126"/>
      <c r="C2640" s="50" t="s">
        <v>203</v>
      </c>
      <c r="D2640" s="28">
        <v>0.75</v>
      </c>
      <c r="E2640" s="27">
        <v>0</v>
      </c>
    </row>
    <row r="2641" spans="1:5" x14ac:dyDescent="0.35">
      <c r="A2641" s="125"/>
      <c r="B2641" s="126"/>
      <c r="C2641" s="50" t="s">
        <v>204</v>
      </c>
      <c r="D2641" s="28">
        <v>0.8</v>
      </c>
      <c r="E2641" s="27">
        <v>0</v>
      </c>
    </row>
    <row r="2642" spans="1:5" x14ac:dyDescent="0.35">
      <c r="A2642" s="125"/>
      <c r="B2642" s="126"/>
      <c r="C2642" s="50" t="s">
        <v>205</v>
      </c>
      <c r="D2642" s="28">
        <v>0.85</v>
      </c>
      <c r="E2642" s="27">
        <v>0</v>
      </c>
    </row>
    <row r="2643" spans="1:5" x14ac:dyDescent="0.35">
      <c r="A2643" s="125"/>
      <c r="B2643" s="126"/>
      <c r="C2643" s="50" t="s">
        <v>206</v>
      </c>
      <c r="D2643" s="28">
        <v>0.9</v>
      </c>
      <c r="E2643" s="27">
        <v>0</v>
      </c>
    </row>
    <row r="2644" spans="1:5" x14ac:dyDescent="0.35">
      <c r="A2644" s="125"/>
      <c r="B2644" s="126"/>
      <c r="C2644" s="50" t="s">
        <v>207</v>
      </c>
      <c r="D2644" s="28">
        <v>0.95</v>
      </c>
      <c r="E2644" s="27">
        <v>0</v>
      </c>
    </row>
    <row r="2645" spans="1:5" x14ac:dyDescent="0.35">
      <c r="A2645" s="125"/>
      <c r="B2645" s="126"/>
      <c r="C2645" s="50" t="s">
        <v>208</v>
      </c>
      <c r="D2645" s="28">
        <v>1</v>
      </c>
      <c r="E2645" s="27">
        <v>0</v>
      </c>
    </row>
    <row r="2646" spans="1:5" x14ac:dyDescent="0.35">
      <c r="A2646" s="125"/>
      <c r="B2646" s="126"/>
      <c r="C2646" s="49" t="s">
        <v>134</v>
      </c>
      <c r="D2646" s="26" t="s">
        <v>136</v>
      </c>
      <c r="E2646" s="26" t="s">
        <v>136</v>
      </c>
    </row>
    <row r="2647" spans="1:5" x14ac:dyDescent="0.35">
      <c r="A2647" s="125"/>
      <c r="B2647" s="126"/>
    </row>
    <row r="2648" spans="1:5" x14ac:dyDescent="0.35">
      <c r="A2648" s="125"/>
      <c r="B2648" s="126"/>
    </row>
    <row r="2649" spans="1:5" x14ac:dyDescent="0.35">
      <c r="A2649" s="125"/>
      <c r="B2649" s="126"/>
    </row>
    <row r="2650" spans="1:5" ht="15" customHeight="1" x14ac:dyDescent="0.35">
      <c r="A2650" s="125">
        <f>A2625+1</f>
        <v>107</v>
      </c>
      <c r="B2650" s="126" t="str">
        <f>"Lista  "  &amp;A2650&amp; "  "&amp; LOOKUP(A2650,'entrada datos Edificación'!$E$3:$E$239,'entrada datos Edificación'!$I$3:$I$239)</f>
        <v>Lista  107  lana mineral</v>
      </c>
      <c r="C2650" s="49" t="s">
        <v>252</v>
      </c>
      <c r="D2650" s="27">
        <v>0</v>
      </c>
      <c r="E2650" s="27">
        <v>0</v>
      </c>
    </row>
    <row r="2651" spans="1:5" ht="15" customHeight="1" x14ac:dyDescent="0.35">
      <c r="A2651" s="125"/>
      <c r="B2651" s="126"/>
      <c r="C2651" s="50" t="s">
        <v>189</v>
      </c>
      <c r="D2651" s="28">
        <v>0.05</v>
      </c>
      <c r="E2651" s="27">
        <v>0</v>
      </c>
    </row>
    <row r="2652" spans="1:5" x14ac:dyDescent="0.35">
      <c r="A2652" s="125"/>
      <c r="B2652" s="126"/>
      <c r="C2652" s="50" t="s">
        <v>190</v>
      </c>
      <c r="D2652" s="28">
        <v>0.1</v>
      </c>
      <c r="E2652" s="27">
        <v>0</v>
      </c>
    </row>
    <row r="2653" spans="1:5" x14ac:dyDescent="0.35">
      <c r="A2653" s="125"/>
      <c r="B2653" s="126"/>
      <c r="C2653" s="50" t="s">
        <v>191</v>
      </c>
      <c r="D2653" s="28">
        <v>0.15</v>
      </c>
      <c r="E2653" s="27">
        <v>0</v>
      </c>
    </row>
    <row r="2654" spans="1:5" x14ac:dyDescent="0.35">
      <c r="A2654" s="125"/>
      <c r="B2654" s="126"/>
      <c r="C2654" s="50" t="s">
        <v>192</v>
      </c>
      <c r="D2654" s="28">
        <v>0.2</v>
      </c>
      <c r="E2654" s="27">
        <v>0</v>
      </c>
    </row>
    <row r="2655" spans="1:5" x14ac:dyDescent="0.35">
      <c r="A2655" s="125"/>
      <c r="B2655" s="126"/>
      <c r="C2655" s="50" t="s">
        <v>193</v>
      </c>
      <c r="D2655" s="28">
        <v>0.25</v>
      </c>
      <c r="E2655" s="27">
        <v>0</v>
      </c>
    </row>
    <row r="2656" spans="1:5" x14ac:dyDescent="0.35">
      <c r="A2656" s="125"/>
      <c r="B2656" s="126"/>
      <c r="C2656" s="50" t="s">
        <v>194</v>
      </c>
      <c r="D2656" s="28">
        <v>0.3</v>
      </c>
      <c r="E2656" s="27">
        <v>0</v>
      </c>
    </row>
    <row r="2657" spans="1:5" x14ac:dyDescent="0.35">
      <c r="A2657" s="125"/>
      <c r="B2657" s="126"/>
      <c r="C2657" s="50" t="s">
        <v>195</v>
      </c>
      <c r="D2657" s="28">
        <v>0.35</v>
      </c>
      <c r="E2657" s="27">
        <v>0</v>
      </c>
    </row>
    <row r="2658" spans="1:5" x14ac:dyDescent="0.35">
      <c r="A2658" s="125"/>
      <c r="B2658" s="126"/>
      <c r="C2658" s="50" t="s">
        <v>196</v>
      </c>
      <c r="D2658" s="28">
        <v>0.4</v>
      </c>
      <c r="E2658" s="27">
        <v>0</v>
      </c>
    </row>
    <row r="2659" spans="1:5" x14ac:dyDescent="0.35">
      <c r="A2659" s="125"/>
      <c r="B2659" s="126"/>
      <c r="C2659" s="50" t="s">
        <v>197</v>
      </c>
      <c r="D2659" s="28">
        <v>0.45</v>
      </c>
      <c r="E2659" s="27">
        <v>0</v>
      </c>
    </row>
    <row r="2660" spans="1:5" x14ac:dyDescent="0.35">
      <c r="A2660" s="125"/>
      <c r="B2660" s="126"/>
      <c r="C2660" s="50" t="s">
        <v>198</v>
      </c>
      <c r="D2660" s="28">
        <v>0.5</v>
      </c>
      <c r="E2660" s="27">
        <v>0</v>
      </c>
    </row>
    <row r="2661" spans="1:5" x14ac:dyDescent="0.35">
      <c r="A2661" s="125"/>
      <c r="B2661" s="126"/>
      <c r="C2661" s="50" t="s">
        <v>199</v>
      </c>
      <c r="D2661" s="28">
        <v>0.55000000000000004</v>
      </c>
      <c r="E2661" s="27">
        <v>0</v>
      </c>
    </row>
    <row r="2662" spans="1:5" x14ac:dyDescent="0.35">
      <c r="A2662" s="125"/>
      <c r="B2662" s="126"/>
      <c r="C2662" s="50" t="s">
        <v>200</v>
      </c>
      <c r="D2662" s="28">
        <v>0.6</v>
      </c>
      <c r="E2662" s="27">
        <v>0</v>
      </c>
    </row>
    <row r="2663" spans="1:5" x14ac:dyDescent="0.35">
      <c r="A2663" s="125"/>
      <c r="B2663" s="126"/>
      <c r="C2663" s="50" t="s">
        <v>201</v>
      </c>
      <c r="D2663" s="28">
        <v>0.65</v>
      </c>
      <c r="E2663" s="27">
        <v>0</v>
      </c>
    </row>
    <row r="2664" spans="1:5" x14ac:dyDescent="0.35">
      <c r="A2664" s="125"/>
      <c r="B2664" s="126"/>
      <c r="C2664" s="50" t="s">
        <v>202</v>
      </c>
      <c r="D2664" s="28">
        <v>0.7</v>
      </c>
      <c r="E2664" s="27">
        <v>0</v>
      </c>
    </row>
    <row r="2665" spans="1:5" x14ac:dyDescent="0.35">
      <c r="A2665" s="125"/>
      <c r="B2665" s="126"/>
      <c r="C2665" s="50" t="s">
        <v>203</v>
      </c>
      <c r="D2665" s="28">
        <v>0.75</v>
      </c>
      <c r="E2665" s="27">
        <v>0</v>
      </c>
    </row>
    <row r="2666" spans="1:5" x14ac:dyDescent="0.35">
      <c r="A2666" s="125"/>
      <c r="B2666" s="126"/>
      <c r="C2666" s="50" t="s">
        <v>204</v>
      </c>
      <c r="D2666" s="28">
        <v>0.8</v>
      </c>
      <c r="E2666" s="27">
        <v>0</v>
      </c>
    </row>
    <row r="2667" spans="1:5" x14ac:dyDescent="0.35">
      <c r="A2667" s="125"/>
      <c r="B2667" s="126"/>
      <c r="C2667" s="50" t="s">
        <v>205</v>
      </c>
      <c r="D2667" s="28">
        <v>0.85</v>
      </c>
      <c r="E2667" s="27">
        <v>0</v>
      </c>
    </row>
    <row r="2668" spans="1:5" x14ac:dyDescent="0.35">
      <c r="A2668" s="125"/>
      <c r="B2668" s="126"/>
      <c r="C2668" s="50" t="s">
        <v>206</v>
      </c>
      <c r="D2668" s="28">
        <v>0.9</v>
      </c>
      <c r="E2668" s="27">
        <v>0</v>
      </c>
    </row>
    <row r="2669" spans="1:5" x14ac:dyDescent="0.35">
      <c r="A2669" s="125"/>
      <c r="B2669" s="126"/>
      <c r="C2669" s="50" t="s">
        <v>207</v>
      </c>
      <c r="D2669" s="28">
        <v>0.95</v>
      </c>
      <c r="E2669" s="27">
        <v>0</v>
      </c>
    </row>
    <row r="2670" spans="1:5" x14ac:dyDescent="0.35">
      <c r="A2670" s="125"/>
      <c r="B2670" s="126"/>
      <c r="C2670" s="50" t="s">
        <v>208</v>
      </c>
      <c r="D2670" s="28">
        <v>1</v>
      </c>
      <c r="E2670" s="27">
        <v>0</v>
      </c>
    </row>
    <row r="2671" spans="1:5" x14ac:dyDescent="0.35">
      <c r="A2671" s="125"/>
      <c r="B2671" s="126"/>
      <c r="C2671" s="49" t="s">
        <v>134</v>
      </c>
      <c r="D2671" s="26" t="s">
        <v>136</v>
      </c>
      <c r="E2671" s="26" t="s">
        <v>136</v>
      </c>
    </row>
    <row r="2672" spans="1:5" x14ac:dyDescent="0.35">
      <c r="A2672" s="125"/>
      <c r="B2672" s="126"/>
    </row>
    <row r="2673" spans="1:5" x14ac:dyDescent="0.35">
      <c r="A2673" s="125"/>
      <c r="B2673" s="126"/>
    </row>
    <row r="2674" spans="1:5" x14ac:dyDescent="0.35">
      <c r="A2674" s="125"/>
      <c r="B2674" s="126"/>
    </row>
    <row r="2675" spans="1:5" ht="15" customHeight="1" x14ac:dyDescent="0.35">
      <c r="A2675" s="125">
        <f>A2650+1</f>
        <v>108</v>
      </c>
      <c r="B2675" s="126" t="str">
        <f>"Lista  "  &amp;A2675&amp; "  "&amp; LOOKUP(A2675,'entrada datos Edificación'!$E$3:$E$239,'entrada datos Edificación'!$I$3:$I$239)</f>
        <v>Lista  108  lana de vidrio</v>
      </c>
      <c r="C2675" s="49" t="s">
        <v>252</v>
      </c>
      <c r="D2675" s="27">
        <v>0</v>
      </c>
      <c r="E2675" s="27">
        <v>0</v>
      </c>
    </row>
    <row r="2676" spans="1:5" ht="15" customHeight="1" x14ac:dyDescent="0.35">
      <c r="A2676" s="125"/>
      <c r="B2676" s="126"/>
      <c r="C2676" s="50" t="s">
        <v>189</v>
      </c>
      <c r="D2676" s="28">
        <v>0.05</v>
      </c>
      <c r="E2676" s="27">
        <v>0</v>
      </c>
    </row>
    <row r="2677" spans="1:5" x14ac:dyDescent="0.35">
      <c r="A2677" s="125"/>
      <c r="B2677" s="126"/>
      <c r="C2677" s="50" t="s">
        <v>190</v>
      </c>
      <c r="D2677" s="28">
        <v>0.1</v>
      </c>
      <c r="E2677" s="27">
        <v>0</v>
      </c>
    </row>
    <row r="2678" spans="1:5" x14ac:dyDescent="0.35">
      <c r="A2678" s="125"/>
      <c r="B2678" s="126"/>
      <c r="C2678" s="50" t="s">
        <v>191</v>
      </c>
      <c r="D2678" s="28">
        <v>0.15</v>
      </c>
      <c r="E2678" s="27">
        <v>0</v>
      </c>
    </row>
    <row r="2679" spans="1:5" x14ac:dyDescent="0.35">
      <c r="A2679" s="125"/>
      <c r="B2679" s="126"/>
      <c r="C2679" s="50" t="s">
        <v>192</v>
      </c>
      <c r="D2679" s="28">
        <v>0.2</v>
      </c>
      <c r="E2679" s="27">
        <v>0</v>
      </c>
    </row>
    <row r="2680" spans="1:5" x14ac:dyDescent="0.35">
      <c r="A2680" s="125"/>
      <c r="B2680" s="126"/>
      <c r="C2680" s="50" t="s">
        <v>193</v>
      </c>
      <c r="D2680" s="28">
        <v>0.25</v>
      </c>
      <c r="E2680" s="27">
        <v>0</v>
      </c>
    </row>
    <row r="2681" spans="1:5" x14ac:dyDescent="0.35">
      <c r="A2681" s="125"/>
      <c r="B2681" s="126"/>
      <c r="C2681" s="50" t="s">
        <v>194</v>
      </c>
      <c r="D2681" s="28">
        <v>0.3</v>
      </c>
      <c r="E2681" s="27">
        <v>0</v>
      </c>
    </row>
    <row r="2682" spans="1:5" x14ac:dyDescent="0.35">
      <c r="A2682" s="125"/>
      <c r="B2682" s="126"/>
      <c r="C2682" s="50" t="s">
        <v>195</v>
      </c>
      <c r="D2682" s="28">
        <v>0.35</v>
      </c>
      <c r="E2682" s="27">
        <v>0</v>
      </c>
    </row>
    <row r="2683" spans="1:5" x14ac:dyDescent="0.35">
      <c r="A2683" s="125"/>
      <c r="B2683" s="126"/>
      <c r="C2683" s="50" t="s">
        <v>196</v>
      </c>
      <c r="D2683" s="28">
        <v>0.4</v>
      </c>
      <c r="E2683" s="27">
        <v>0</v>
      </c>
    </row>
    <row r="2684" spans="1:5" x14ac:dyDescent="0.35">
      <c r="A2684" s="125"/>
      <c r="B2684" s="126"/>
      <c r="C2684" s="50" t="s">
        <v>197</v>
      </c>
      <c r="D2684" s="28">
        <v>0.45</v>
      </c>
      <c r="E2684" s="27">
        <v>0</v>
      </c>
    </row>
    <row r="2685" spans="1:5" x14ac:dyDescent="0.35">
      <c r="A2685" s="125"/>
      <c r="B2685" s="126"/>
      <c r="C2685" s="50" t="s">
        <v>198</v>
      </c>
      <c r="D2685" s="28">
        <v>0.5</v>
      </c>
      <c r="E2685" s="27">
        <v>0</v>
      </c>
    </row>
    <row r="2686" spans="1:5" x14ac:dyDescent="0.35">
      <c r="A2686" s="125"/>
      <c r="B2686" s="126"/>
      <c r="C2686" s="50" t="s">
        <v>199</v>
      </c>
      <c r="D2686" s="28">
        <v>0.55000000000000004</v>
      </c>
      <c r="E2686" s="27">
        <v>0</v>
      </c>
    </row>
    <row r="2687" spans="1:5" x14ac:dyDescent="0.35">
      <c r="A2687" s="125"/>
      <c r="B2687" s="126"/>
      <c r="C2687" s="50" t="s">
        <v>200</v>
      </c>
      <c r="D2687" s="28">
        <v>0.6</v>
      </c>
      <c r="E2687" s="27">
        <v>0</v>
      </c>
    </row>
    <row r="2688" spans="1:5" x14ac:dyDescent="0.35">
      <c r="A2688" s="125"/>
      <c r="B2688" s="126"/>
      <c r="C2688" s="50" t="s">
        <v>201</v>
      </c>
      <c r="D2688" s="28">
        <v>0.65</v>
      </c>
      <c r="E2688" s="27">
        <v>0</v>
      </c>
    </row>
    <row r="2689" spans="1:5" x14ac:dyDescent="0.35">
      <c r="A2689" s="125"/>
      <c r="B2689" s="126"/>
      <c r="C2689" s="50" t="s">
        <v>202</v>
      </c>
      <c r="D2689" s="28">
        <v>0.7</v>
      </c>
      <c r="E2689" s="27">
        <v>0</v>
      </c>
    </row>
    <row r="2690" spans="1:5" x14ac:dyDescent="0.35">
      <c r="A2690" s="125"/>
      <c r="B2690" s="126"/>
      <c r="C2690" s="50" t="s">
        <v>203</v>
      </c>
      <c r="D2690" s="28">
        <v>0.75</v>
      </c>
      <c r="E2690" s="27">
        <v>0</v>
      </c>
    </row>
    <row r="2691" spans="1:5" x14ac:dyDescent="0.35">
      <c r="A2691" s="125"/>
      <c r="B2691" s="126"/>
      <c r="C2691" s="50" t="s">
        <v>204</v>
      </c>
      <c r="D2691" s="28">
        <v>0.8</v>
      </c>
      <c r="E2691" s="27">
        <v>0</v>
      </c>
    </row>
    <row r="2692" spans="1:5" x14ac:dyDescent="0.35">
      <c r="A2692" s="125"/>
      <c r="B2692" s="126"/>
      <c r="C2692" s="50" t="s">
        <v>205</v>
      </c>
      <c r="D2692" s="28">
        <v>0.85</v>
      </c>
      <c r="E2692" s="27">
        <v>0</v>
      </c>
    </row>
    <row r="2693" spans="1:5" x14ac:dyDescent="0.35">
      <c r="A2693" s="125"/>
      <c r="B2693" s="126"/>
      <c r="C2693" s="50" t="s">
        <v>206</v>
      </c>
      <c r="D2693" s="28">
        <v>0.9</v>
      </c>
      <c r="E2693" s="27">
        <v>0</v>
      </c>
    </row>
    <row r="2694" spans="1:5" x14ac:dyDescent="0.35">
      <c r="A2694" s="125"/>
      <c r="B2694" s="126"/>
      <c r="C2694" s="50" t="s">
        <v>207</v>
      </c>
      <c r="D2694" s="28">
        <v>0.95</v>
      </c>
      <c r="E2694" s="27">
        <v>0</v>
      </c>
    </row>
    <row r="2695" spans="1:5" x14ac:dyDescent="0.35">
      <c r="A2695" s="125"/>
      <c r="B2695" s="126"/>
      <c r="C2695" s="50" t="s">
        <v>208</v>
      </c>
      <c r="D2695" s="28">
        <v>1</v>
      </c>
      <c r="E2695" s="27">
        <v>0</v>
      </c>
    </row>
    <row r="2696" spans="1:5" x14ac:dyDescent="0.35">
      <c r="A2696" s="125"/>
      <c r="B2696" s="126"/>
      <c r="C2696" s="49" t="s">
        <v>134</v>
      </c>
      <c r="D2696" s="26" t="s">
        <v>136</v>
      </c>
      <c r="E2696" s="26" t="s">
        <v>136</v>
      </c>
    </row>
    <row r="2697" spans="1:5" x14ac:dyDescent="0.35">
      <c r="A2697" s="125"/>
      <c r="B2697" s="126"/>
    </row>
    <row r="2698" spans="1:5" x14ac:dyDescent="0.35">
      <c r="A2698" s="125"/>
      <c r="B2698" s="126"/>
    </row>
    <row r="2699" spans="1:5" x14ac:dyDescent="0.35">
      <c r="A2699" s="125"/>
      <c r="B2699" s="126"/>
    </row>
    <row r="2700" spans="1:5" ht="15" customHeight="1" x14ac:dyDescent="0.35">
      <c r="A2700" s="125">
        <f>A2675+1</f>
        <v>109</v>
      </c>
      <c r="B2700" s="126" t="str">
        <f>"Lista  "  &amp;A2700&amp; "  "&amp; LOOKUP(A2700,'entrada datos Edificación'!$E$3:$E$239,'entrada datos Edificación'!$I$3:$I$239)</f>
        <v>Lista  109  lana de roca</v>
      </c>
      <c r="C2700" s="49" t="s">
        <v>252</v>
      </c>
      <c r="D2700" s="27">
        <v>0</v>
      </c>
      <c r="E2700" s="27">
        <v>0</v>
      </c>
    </row>
    <row r="2701" spans="1:5" ht="15" customHeight="1" x14ac:dyDescent="0.35">
      <c r="A2701" s="125"/>
      <c r="B2701" s="126"/>
      <c r="C2701" s="50" t="s">
        <v>189</v>
      </c>
      <c r="D2701" s="28">
        <v>0.05</v>
      </c>
      <c r="E2701" s="27">
        <v>0</v>
      </c>
    </row>
    <row r="2702" spans="1:5" x14ac:dyDescent="0.35">
      <c r="A2702" s="125"/>
      <c r="B2702" s="126"/>
      <c r="C2702" s="50" t="s">
        <v>190</v>
      </c>
      <c r="D2702" s="28">
        <v>0.1</v>
      </c>
      <c r="E2702" s="27">
        <v>0</v>
      </c>
    </row>
    <row r="2703" spans="1:5" x14ac:dyDescent="0.35">
      <c r="A2703" s="125"/>
      <c r="B2703" s="126"/>
      <c r="C2703" s="50" t="s">
        <v>191</v>
      </c>
      <c r="D2703" s="28">
        <v>0.15</v>
      </c>
      <c r="E2703" s="27">
        <v>0</v>
      </c>
    </row>
    <row r="2704" spans="1:5" x14ac:dyDescent="0.35">
      <c r="A2704" s="125"/>
      <c r="B2704" s="126"/>
      <c r="C2704" s="50" t="s">
        <v>192</v>
      </c>
      <c r="D2704" s="28">
        <v>0.2</v>
      </c>
      <c r="E2704" s="27">
        <v>0</v>
      </c>
    </row>
    <row r="2705" spans="1:5" x14ac:dyDescent="0.35">
      <c r="A2705" s="125"/>
      <c r="B2705" s="126"/>
      <c r="C2705" s="50" t="s">
        <v>193</v>
      </c>
      <c r="D2705" s="28">
        <v>0.25</v>
      </c>
      <c r="E2705" s="27">
        <v>0</v>
      </c>
    </row>
    <row r="2706" spans="1:5" x14ac:dyDescent="0.35">
      <c r="A2706" s="125"/>
      <c r="B2706" s="126"/>
      <c r="C2706" s="50" t="s">
        <v>194</v>
      </c>
      <c r="D2706" s="28">
        <v>0.3</v>
      </c>
      <c r="E2706" s="27">
        <v>0</v>
      </c>
    </row>
    <row r="2707" spans="1:5" x14ac:dyDescent="0.35">
      <c r="A2707" s="125"/>
      <c r="B2707" s="126"/>
      <c r="C2707" s="50" t="s">
        <v>195</v>
      </c>
      <c r="D2707" s="28">
        <v>0.35</v>
      </c>
      <c r="E2707" s="27">
        <v>0</v>
      </c>
    </row>
    <row r="2708" spans="1:5" x14ac:dyDescent="0.35">
      <c r="A2708" s="125"/>
      <c r="B2708" s="126"/>
      <c r="C2708" s="50" t="s">
        <v>196</v>
      </c>
      <c r="D2708" s="28">
        <v>0.4</v>
      </c>
      <c r="E2708" s="27">
        <v>0</v>
      </c>
    </row>
    <row r="2709" spans="1:5" x14ac:dyDescent="0.35">
      <c r="A2709" s="125"/>
      <c r="B2709" s="126"/>
      <c r="C2709" s="50" t="s">
        <v>197</v>
      </c>
      <c r="D2709" s="28">
        <v>0.45</v>
      </c>
      <c r="E2709" s="27">
        <v>0</v>
      </c>
    </row>
    <row r="2710" spans="1:5" x14ac:dyDescent="0.35">
      <c r="A2710" s="125"/>
      <c r="B2710" s="126"/>
      <c r="C2710" s="50" t="s">
        <v>198</v>
      </c>
      <c r="D2710" s="28">
        <v>0.5</v>
      </c>
      <c r="E2710" s="27">
        <v>0</v>
      </c>
    </row>
    <row r="2711" spans="1:5" x14ac:dyDescent="0.35">
      <c r="A2711" s="125"/>
      <c r="B2711" s="126"/>
      <c r="C2711" s="50" t="s">
        <v>199</v>
      </c>
      <c r="D2711" s="28">
        <v>0.55000000000000004</v>
      </c>
      <c r="E2711" s="27">
        <v>0</v>
      </c>
    </row>
    <row r="2712" spans="1:5" x14ac:dyDescent="0.35">
      <c r="A2712" s="125"/>
      <c r="B2712" s="126"/>
      <c r="C2712" s="50" t="s">
        <v>200</v>
      </c>
      <c r="D2712" s="28">
        <v>0.6</v>
      </c>
      <c r="E2712" s="27">
        <v>0</v>
      </c>
    </row>
    <row r="2713" spans="1:5" x14ac:dyDescent="0.35">
      <c r="A2713" s="125"/>
      <c r="B2713" s="126"/>
      <c r="C2713" s="50" t="s">
        <v>201</v>
      </c>
      <c r="D2713" s="28">
        <v>0.65</v>
      </c>
      <c r="E2713" s="27">
        <v>0</v>
      </c>
    </row>
    <row r="2714" spans="1:5" x14ac:dyDescent="0.35">
      <c r="A2714" s="125"/>
      <c r="B2714" s="126"/>
      <c r="C2714" s="50" t="s">
        <v>202</v>
      </c>
      <c r="D2714" s="28">
        <v>0.7</v>
      </c>
      <c r="E2714" s="27">
        <v>0</v>
      </c>
    </row>
    <row r="2715" spans="1:5" x14ac:dyDescent="0.35">
      <c r="A2715" s="125"/>
      <c r="B2715" s="126"/>
      <c r="C2715" s="50" t="s">
        <v>203</v>
      </c>
      <c r="D2715" s="28">
        <v>0.75</v>
      </c>
      <c r="E2715" s="27">
        <v>0</v>
      </c>
    </row>
    <row r="2716" spans="1:5" x14ac:dyDescent="0.35">
      <c r="A2716" s="125"/>
      <c r="B2716" s="126"/>
      <c r="C2716" s="50" t="s">
        <v>204</v>
      </c>
      <c r="D2716" s="28">
        <v>0.8</v>
      </c>
      <c r="E2716" s="27">
        <v>0</v>
      </c>
    </row>
    <row r="2717" spans="1:5" x14ac:dyDescent="0.35">
      <c r="A2717" s="125"/>
      <c r="B2717" s="126"/>
      <c r="C2717" s="50" t="s">
        <v>205</v>
      </c>
      <c r="D2717" s="28">
        <v>0.85</v>
      </c>
      <c r="E2717" s="27">
        <v>0</v>
      </c>
    </row>
    <row r="2718" spans="1:5" x14ac:dyDescent="0.35">
      <c r="A2718" s="125"/>
      <c r="B2718" s="126"/>
      <c r="C2718" s="50" t="s">
        <v>206</v>
      </c>
      <c r="D2718" s="28">
        <v>0.9</v>
      </c>
      <c r="E2718" s="27">
        <v>0</v>
      </c>
    </row>
    <row r="2719" spans="1:5" x14ac:dyDescent="0.35">
      <c r="A2719" s="125"/>
      <c r="B2719" s="126"/>
      <c r="C2719" s="50" t="s">
        <v>207</v>
      </c>
      <c r="D2719" s="28">
        <v>0.95</v>
      </c>
      <c r="E2719" s="27">
        <v>0</v>
      </c>
    </row>
    <row r="2720" spans="1:5" x14ac:dyDescent="0.35">
      <c r="A2720" s="125"/>
      <c r="B2720" s="126"/>
      <c r="C2720" s="50" t="s">
        <v>208</v>
      </c>
      <c r="D2720" s="28">
        <v>1</v>
      </c>
      <c r="E2720" s="27">
        <v>0</v>
      </c>
    </row>
    <row r="2721" spans="1:5" x14ac:dyDescent="0.35">
      <c r="A2721" s="125"/>
      <c r="B2721" s="126"/>
      <c r="C2721" s="49" t="s">
        <v>134</v>
      </c>
      <c r="D2721" s="26" t="s">
        <v>136</v>
      </c>
      <c r="E2721" s="26" t="s">
        <v>136</v>
      </c>
    </row>
    <row r="2722" spans="1:5" x14ac:dyDescent="0.35">
      <c r="A2722" s="125"/>
      <c r="B2722" s="126"/>
    </row>
    <row r="2723" spans="1:5" x14ac:dyDescent="0.35">
      <c r="A2723" s="125"/>
      <c r="B2723" s="126"/>
    </row>
    <row r="2724" spans="1:5" x14ac:dyDescent="0.35">
      <c r="A2724" s="125"/>
      <c r="B2724" s="126"/>
    </row>
    <row r="2725" spans="1:5" ht="15" customHeight="1" x14ac:dyDescent="0.35">
      <c r="A2725" s="125">
        <f>A2700+1</f>
        <v>110</v>
      </c>
      <c r="B2725" s="126" t="str">
        <f>"Lista  "  &amp;A2725&amp; "  "&amp; LOOKUP(A2725,'entrada datos Edificación'!$E$3:$E$239,'entrada datos Edificación'!$I$3:$I$239)</f>
        <v>Lista  110  poliestireno expandido</v>
      </c>
      <c r="C2725" s="49" t="s">
        <v>252</v>
      </c>
      <c r="D2725" s="27">
        <v>0</v>
      </c>
      <c r="E2725" s="27">
        <v>0</v>
      </c>
    </row>
    <row r="2726" spans="1:5" ht="15" customHeight="1" x14ac:dyDescent="0.35">
      <c r="A2726" s="125"/>
      <c r="B2726" s="126"/>
      <c r="C2726" s="50" t="s">
        <v>189</v>
      </c>
      <c r="D2726" s="28">
        <v>0.05</v>
      </c>
      <c r="E2726" s="27">
        <v>0</v>
      </c>
    </row>
    <row r="2727" spans="1:5" x14ac:dyDescent="0.35">
      <c r="A2727" s="125"/>
      <c r="B2727" s="126"/>
      <c r="C2727" s="50" t="s">
        <v>190</v>
      </c>
      <c r="D2727" s="28">
        <v>0.1</v>
      </c>
      <c r="E2727" s="27">
        <v>0</v>
      </c>
    </row>
    <row r="2728" spans="1:5" x14ac:dyDescent="0.35">
      <c r="A2728" s="125"/>
      <c r="B2728" s="126"/>
      <c r="C2728" s="50" t="s">
        <v>191</v>
      </c>
      <c r="D2728" s="28">
        <v>0.15</v>
      </c>
      <c r="E2728" s="27">
        <v>0</v>
      </c>
    </row>
    <row r="2729" spans="1:5" x14ac:dyDescent="0.35">
      <c r="A2729" s="125"/>
      <c r="B2729" s="126"/>
      <c r="C2729" s="50" t="s">
        <v>192</v>
      </c>
      <c r="D2729" s="28">
        <v>0.2</v>
      </c>
      <c r="E2729" s="27">
        <v>0</v>
      </c>
    </row>
    <row r="2730" spans="1:5" x14ac:dyDescent="0.35">
      <c r="A2730" s="125"/>
      <c r="B2730" s="126"/>
      <c r="C2730" s="50" t="s">
        <v>193</v>
      </c>
      <c r="D2730" s="28">
        <v>0.25</v>
      </c>
      <c r="E2730" s="27">
        <v>0</v>
      </c>
    </row>
    <row r="2731" spans="1:5" x14ac:dyDescent="0.35">
      <c r="A2731" s="125"/>
      <c r="B2731" s="126"/>
      <c r="C2731" s="50" t="s">
        <v>194</v>
      </c>
      <c r="D2731" s="28">
        <v>0.3</v>
      </c>
      <c r="E2731" s="27">
        <v>0</v>
      </c>
    </row>
    <row r="2732" spans="1:5" x14ac:dyDescent="0.35">
      <c r="A2732" s="125"/>
      <c r="B2732" s="126"/>
      <c r="C2732" s="50" t="s">
        <v>195</v>
      </c>
      <c r="D2732" s="28">
        <v>0.35</v>
      </c>
      <c r="E2732" s="27">
        <v>0</v>
      </c>
    </row>
    <row r="2733" spans="1:5" x14ac:dyDescent="0.35">
      <c r="A2733" s="125"/>
      <c r="B2733" s="126"/>
      <c r="C2733" s="50" t="s">
        <v>196</v>
      </c>
      <c r="D2733" s="28">
        <v>0.4</v>
      </c>
      <c r="E2733" s="27">
        <v>0</v>
      </c>
    </row>
    <row r="2734" spans="1:5" x14ac:dyDescent="0.35">
      <c r="A2734" s="125"/>
      <c r="B2734" s="126"/>
      <c r="C2734" s="50" t="s">
        <v>197</v>
      </c>
      <c r="D2734" s="28">
        <v>0.45</v>
      </c>
      <c r="E2734" s="27">
        <v>0</v>
      </c>
    </row>
    <row r="2735" spans="1:5" x14ac:dyDescent="0.35">
      <c r="A2735" s="125"/>
      <c r="B2735" s="126"/>
      <c r="C2735" s="50" t="s">
        <v>198</v>
      </c>
      <c r="D2735" s="28">
        <v>0.5</v>
      </c>
      <c r="E2735" s="27">
        <v>0</v>
      </c>
    </row>
    <row r="2736" spans="1:5" x14ac:dyDescent="0.35">
      <c r="A2736" s="125"/>
      <c r="B2736" s="126"/>
      <c r="C2736" s="50" t="s">
        <v>199</v>
      </c>
      <c r="D2736" s="28">
        <v>0.55000000000000004</v>
      </c>
      <c r="E2736" s="27">
        <v>0</v>
      </c>
    </row>
    <row r="2737" spans="1:5" x14ac:dyDescent="0.35">
      <c r="A2737" s="125"/>
      <c r="B2737" s="126"/>
      <c r="C2737" s="50" t="s">
        <v>200</v>
      </c>
      <c r="D2737" s="28">
        <v>0.6</v>
      </c>
      <c r="E2737" s="27">
        <v>0</v>
      </c>
    </row>
    <row r="2738" spans="1:5" x14ac:dyDescent="0.35">
      <c r="A2738" s="125"/>
      <c r="B2738" s="126"/>
      <c r="C2738" s="50" t="s">
        <v>201</v>
      </c>
      <c r="D2738" s="28">
        <v>0.65</v>
      </c>
      <c r="E2738" s="27">
        <v>0</v>
      </c>
    </row>
    <row r="2739" spans="1:5" x14ac:dyDescent="0.35">
      <c r="A2739" s="125"/>
      <c r="B2739" s="126"/>
      <c r="C2739" s="50" t="s">
        <v>202</v>
      </c>
      <c r="D2739" s="28">
        <v>0.7</v>
      </c>
      <c r="E2739" s="27">
        <v>0</v>
      </c>
    </row>
    <row r="2740" spans="1:5" x14ac:dyDescent="0.35">
      <c r="A2740" s="125"/>
      <c r="B2740" s="126"/>
      <c r="C2740" s="50" t="s">
        <v>203</v>
      </c>
      <c r="D2740" s="28">
        <v>0.75</v>
      </c>
      <c r="E2740" s="27">
        <v>0</v>
      </c>
    </row>
    <row r="2741" spans="1:5" x14ac:dyDescent="0.35">
      <c r="A2741" s="125"/>
      <c r="B2741" s="126"/>
      <c r="C2741" s="50" t="s">
        <v>204</v>
      </c>
      <c r="D2741" s="28">
        <v>0.8</v>
      </c>
      <c r="E2741" s="27">
        <v>0</v>
      </c>
    </row>
    <row r="2742" spans="1:5" x14ac:dyDescent="0.35">
      <c r="A2742" s="125"/>
      <c r="B2742" s="126"/>
      <c r="C2742" s="50" t="s">
        <v>205</v>
      </c>
      <c r="D2742" s="28">
        <v>0.85</v>
      </c>
      <c r="E2742" s="27">
        <v>0</v>
      </c>
    </row>
    <row r="2743" spans="1:5" x14ac:dyDescent="0.35">
      <c r="A2743" s="125"/>
      <c r="B2743" s="126"/>
      <c r="C2743" s="50" t="s">
        <v>206</v>
      </c>
      <c r="D2743" s="28">
        <v>0.9</v>
      </c>
      <c r="E2743" s="27">
        <v>0</v>
      </c>
    </row>
    <row r="2744" spans="1:5" x14ac:dyDescent="0.35">
      <c r="A2744" s="125"/>
      <c r="B2744" s="126"/>
      <c r="C2744" s="50" t="s">
        <v>207</v>
      </c>
      <c r="D2744" s="28">
        <v>0.95</v>
      </c>
      <c r="E2744" s="27">
        <v>0</v>
      </c>
    </row>
    <row r="2745" spans="1:5" x14ac:dyDescent="0.35">
      <c r="A2745" s="125"/>
      <c r="B2745" s="126"/>
      <c r="C2745" s="50" t="s">
        <v>208</v>
      </c>
      <c r="D2745" s="28">
        <v>1</v>
      </c>
      <c r="E2745" s="27">
        <v>0</v>
      </c>
    </row>
    <row r="2746" spans="1:5" x14ac:dyDescent="0.35">
      <c r="A2746" s="125"/>
      <c r="B2746" s="126"/>
      <c r="C2746" s="49" t="s">
        <v>134</v>
      </c>
      <c r="D2746" s="26" t="s">
        <v>136</v>
      </c>
      <c r="E2746" s="26" t="s">
        <v>136</v>
      </c>
    </row>
    <row r="2747" spans="1:5" x14ac:dyDescent="0.35">
      <c r="A2747" s="125"/>
      <c r="B2747" s="126"/>
    </row>
    <row r="2748" spans="1:5" x14ac:dyDescent="0.35">
      <c r="A2748" s="125"/>
      <c r="B2748" s="126"/>
    </row>
    <row r="2749" spans="1:5" x14ac:dyDescent="0.35">
      <c r="A2749" s="125"/>
      <c r="B2749" s="126"/>
    </row>
    <row r="2750" spans="1:5" ht="15" customHeight="1" x14ac:dyDescent="0.35">
      <c r="A2750" s="125">
        <f>A2725+1</f>
        <v>111</v>
      </c>
      <c r="B2750" s="126" t="str">
        <f>"Lista  "  &amp;A2750&amp; "  "&amp; LOOKUP(A2750,'entrada datos Edificación'!$E$3:$E$239,'entrada datos Edificación'!$I$3:$I$239)</f>
        <v>Lista  111  poliestireno extruido</v>
      </c>
      <c r="C2750" s="49" t="s">
        <v>252</v>
      </c>
      <c r="D2750" s="27">
        <v>0</v>
      </c>
      <c r="E2750" s="27">
        <v>0</v>
      </c>
    </row>
    <row r="2751" spans="1:5" ht="15" customHeight="1" x14ac:dyDescent="0.35">
      <c r="A2751" s="125"/>
      <c r="B2751" s="126"/>
      <c r="C2751" s="50" t="s">
        <v>189</v>
      </c>
      <c r="D2751" s="28">
        <v>0.05</v>
      </c>
      <c r="E2751" s="27">
        <v>0</v>
      </c>
    </row>
    <row r="2752" spans="1:5" x14ac:dyDescent="0.35">
      <c r="A2752" s="125"/>
      <c r="B2752" s="126"/>
      <c r="C2752" s="50" t="s">
        <v>190</v>
      </c>
      <c r="D2752" s="28">
        <v>0.1</v>
      </c>
      <c r="E2752" s="27">
        <v>0</v>
      </c>
    </row>
    <row r="2753" spans="1:5" x14ac:dyDescent="0.35">
      <c r="A2753" s="125"/>
      <c r="B2753" s="126"/>
      <c r="C2753" s="50" t="s">
        <v>191</v>
      </c>
      <c r="D2753" s="28">
        <v>0.15</v>
      </c>
      <c r="E2753" s="27">
        <v>0</v>
      </c>
    </row>
    <row r="2754" spans="1:5" x14ac:dyDescent="0.35">
      <c r="A2754" s="125"/>
      <c r="B2754" s="126"/>
      <c r="C2754" s="50" t="s">
        <v>192</v>
      </c>
      <c r="D2754" s="28">
        <v>0.2</v>
      </c>
      <c r="E2754" s="27">
        <v>0</v>
      </c>
    </row>
    <row r="2755" spans="1:5" x14ac:dyDescent="0.35">
      <c r="A2755" s="125"/>
      <c r="B2755" s="126"/>
      <c r="C2755" s="50" t="s">
        <v>193</v>
      </c>
      <c r="D2755" s="28">
        <v>0.25</v>
      </c>
      <c r="E2755" s="27">
        <v>0</v>
      </c>
    </row>
    <row r="2756" spans="1:5" x14ac:dyDescent="0.35">
      <c r="A2756" s="125"/>
      <c r="B2756" s="126"/>
      <c r="C2756" s="50" t="s">
        <v>194</v>
      </c>
      <c r="D2756" s="28">
        <v>0.3</v>
      </c>
      <c r="E2756" s="27">
        <v>0</v>
      </c>
    </row>
    <row r="2757" spans="1:5" x14ac:dyDescent="0.35">
      <c r="A2757" s="125"/>
      <c r="B2757" s="126"/>
      <c r="C2757" s="50" t="s">
        <v>195</v>
      </c>
      <c r="D2757" s="28">
        <v>0.35</v>
      </c>
      <c r="E2757" s="27">
        <v>0</v>
      </c>
    </row>
    <row r="2758" spans="1:5" x14ac:dyDescent="0.35">
      <c r="A2758" s="125"/>
      <c r="B2758" s="126"/>
      <c r="C2758" s="50" t="s">
        <v>196</v>
      </c>
      <c r="D2758" s="28">
        <v>0.4</v>
      </c>
      <c r="E2758" s="27">
        <v>0</v>
      </c>
    </row>
    <row r="2759" spans="1:5" x14ac:dyDescent="0.35">
      <c r="A2759" s="125"/>
      <c r="B2759" s="126"/>
      <c r="C2759" s="50" t="s">
        <v>197</v>
      </c>
      <c r="D2759" s="28">
        <v>0.45</v>
      </c>
      <c r="E2759" s="27">
        <v>0</v>
      </c>
    </row>
    <row r="2760" spans="1:5" x14ac:dyDescent="0.35">
      <c r="A2760" s="125"/>
      <c r="B2760" s="126"/>
      <c r="C2760" s="50" t="s">
        <v>198</v>
      </c>
      <c r="D2760" s="28">
        <v>0.5</v>
      </c>
      <c r="E2760" s="27">
        <v>0</v>
      </c>
    </row>
    <row r="2761" spans="1:5" x14ac:dyDescent="0.35">
      <c r="A2761" s="125"/>
      <c r="B2761" s="126"/>
      <c r="C2761" s="50" t="s">
        <v>199</v>
      </c>
      <c r="D2761" s="28">
        <v>0.55000000000000004</v>
      </c>
      <c r="E2761" s="27">
        <v>0</v>
      </c>
    </row>
    <row r="2762" spans="1:5" x14ac:dyDescent="0.35">
      <c r="A2762" s="125"/>
      <c r="B2762" s="126"/>
      <c r="C2762" s="50" t="s">
        <v>200</v>
      </c>
      <c r="D2762" s="28">
        <v>0.6</v>
      </c>
      <c r="E2762" s="27">
        <v>0</v>
      </c>
    </row>
    <row r="2763" spans="1:5" x14ac:dyDescent="0.35">
      <c r="A2763" s="125"/>
      <c r="B2763" s="126"/>
      <c r="C2763" s="50" t="s">
        <v>201</v>
      </c>
      <c r="D2763" s="28">
        <v>0.65</v>
      </c>
      <c r="E2763" s="27">
        <v>0</v>
      </c>
    </row>
    <row r="2764" spans="1:5" x14ac:dyDescent="0.35">
      <c r="A2764" s="125"/>
      <c r="B2764" s="126"/>
      <c r="C2764" s="50" t="s">
        <v>202</v>
      </c>
      <c r="D2764" s="28">
        <v>0.7</v>
      </c>
      <c r="E2764" s="27">
        <v>0</v>
      </c>
    </row>
    <row r="2765" spans="1:5" x14ac:dyDescent="0.35">
      <c r="A2765" s="125"/>
      <c r="B2765" s="126"/>
      <c r="C2765" s="50" t="s">
        <v>203</v>
      </c>
      <c r="D2765" s="28">
        <v>0.75</v>
      </c>
      <c r="E2765" s="27">
        <v>0</v>
      </c>
    </row>
    <row r="2766" spans="1:5" x14ac:dyDescent="0.35">
      <c r="A2766" s="125"/>
      <c r="B2766" s="126"/>
      <c r="C2766" s="50" t="s">
        <v>204</v>
      </c>
      <c r="D2766" s="28">
        <v>0.8</v>
      </c>
      <c r="E2766" s="27">
        <v>0</v>
      </c>
    </row>
    <row r="2767" spans="1:5" x14ac:dyDescent="0.35">
      <c r="A2767" s="125"/>
      <c r="B2767" s="126"/>
      <c r="C2767" s="50" t="s">
        <v>205</v>
      </c>
      <c r="D2767" s="28">
        <v>0.85</v>
      </c>
      <c r="E2767" s="27">
        <v>0</v>
      </c>
    </row>
    <row r="2768" spans="1:5" x14ac:dyDescent="0.35">
      <c r="A2768" s="125"/>
      <c r="B2768" s="126"/>
      <c r="C2768" s="50" t="s">
        <v>206</v>
      </c>
      <c r="D2768" s="28">
        <v>0.9</v>
      </c>
      <c r="E2768" s="27">
        <v>0</v>
      </c>
    </row>
    <row r="2769" spans="1:5" x14ac:dyDescent="0.35">
      <c r="A2769" s="125"/>
      <c r="B2769" s="126"/>
      <c r="C2769" s="50" t="s">
        <v>207</v>
      </c>
      <c r="D2769" s="28">
        <v>0.95</v>
      </c>
      <c r="E2769" s="27">
        <v>0</v>
      </c>
    </row>
    <row r="2770" spans="1:5" x14ac:dyDescent="0.35">
      <c r="A2770" s="125"/>
      <c r="B2770" s="126"/>
      <c r="C2770" s="50" t="s">
        <v>208</v>
      </c>
      <c r="D2770" s="28">
        <v>1</v>
      </c>
      <c r="E2770" s="27">
        <v>0</v>
      </c>
    </row>
    <row r="2771" spans="1:5" x14ac:dyDescent="0.35">
      <c r="A2771" s="125"/>
      <c r="B2771" s="126"/>
      <c r="C2771" s="49" t="s">
        <v>134</v>
      </c>
      <c r="D2771" s="26" t="s">
        <v>136</v>
      </c>
      <c r="E2771" s="26" t="s">
        <v>136</v>
      </c>
    </row>
    <row r="2772" spans="1:5" x14ac:dyDescent="0.35">
      <c r="A2772" s="125"/>
      <c r="B2772" s="126"/>
    </row>
    <row r="2773" spans="1:5" x14ac:dyDescent="0.35">
      <c r="A2773" s="125"/>
      <c r="B2773" s="126"/>
    </row>
    <row r="2774" spans="1:5" x14ac:dyDescent="0.35">
      <c r="A2774" s="125"/>
      <c r="B2774" s="126"/>
    </row>
    <row r="2775" spans="1:5" ht="15" customHeight="1" x14ac:dyDescent="0.35">
      <c r="A2775" s="125">
        <f>A2750+1</f>
        <v>112</v>
      </c>
      <c r="B2775" s="126" t="str">
        <f>"Lista  "  &amp;A2775&amp; "  "&amp; LOOKUP(A2775,'entrada datos Edificación'!$E$3:$E$239,'entrada datos Edificación'!$I$3:$I$239)</f>
        <v>Lista  112  espuma poliuretano</v>
      </c>
      <c r="C2775" s="49" t="s">
        <v>252</v>
      </c>
      <c r="D2775" s="27">
        <v>0</v>
      </c>
      <c r="E2775" s="27">
        <v>0</v>
      </c>
    </row>
    <row r="2776" spans="1:5" ht="15" customHeight="1" x14ac:dyDescent="0.35">
      <c r="A2776" s="125"/>
      <c r="B2776" s="126"/>
      <c r="C2776" s="50" t="s">
        <v>189</v>
      </c>
      <c r="D2776" s="28">
        <v>0.05</v>
      </c>
      <c r="E2776" s="27">
        <v>0</v>
      </c>
    </row>
    <row r="2777" spans="1:5" x14ac:dyDescent="0.35">
      <c r="A2777" s="125"/>
      <c r="B2777" s="126"/>
      <c r="C2777" s="50" t="s">
        <v>190</v>
      </c>
      <c r="D2777" s="28">
        <v>0.1</v>
      </c>
      <c r="E2777" s="27">
        <v>0</v>
      </c>
    </row>
    <row r="2778" spans="1:5" x14ac:dyDescent="0.35">
      <c r="A2778" s="125"/>
      <c r="B2778" s="126"/>
      <c r="C2778" s="50" t="s">
        <v>191</v>
      </c>
      <c r="D2778" s="28">
        <v>0.15</v>
      </c>
      <c r="E2778" s="27">
        <v>0</v>
      </c>
    </row>
    <row r="2779" spans="1:5" x14ac:dyDescent="0.35">
      <c r="A2779" s="125"/>
      <c r="B2779" s="126"/>
      <c r="C2779" s="50" t="s">
        <v>192</v>
      </c>
      <c r="D2779" s="28">
        <v>0.2</v>
      </c>
      <c r="E2779" s="27">
        <v>0</v>
      </c>
    </row>
    <row r="2780" spans="1:5" x14ac:dyDescent="0.35">
      <c r="A2780" s="125"/>
      <c r="B2780" s="126"/>
      <c r="C2780" s="50" t="s">
        <v>193</v>
      </c>
      <c r="D2780" s="28">
        <v>0.25</v>
      </c>
      <c r="E2780" s="27">
        <v>0</v>
      </c>
    </row>
    <row r="2781" spans="1:5" x14ac:dyDescent="0.35">
      <c r="A2781" s="125"/>
      <c r="B2781" s="126"/>
      <c r="C2781" s="50" t="s">
        <v>194</v>
      </c>
      <c r="D2781" s="28">
        <v>0.3</v>
      </c>
      <c r="E2781" s="27">
        <v>0</v>
      </c>
    </row>
    <row r="2782" spans="1:5" x14ac:dyDescent="0.35">
      <c r="A2782" s="125"/>
      <c r="B2782" s="126"/>
      <c r="C2782" s="50" t="s">
        <v>195</v>
      </c>
      <c r="D2782" s="28">
        <v>0.35</v>
      </c>
      <c r="E2782" s="27">
        <v>0</v>
      </c>
    </row>
    <row r="2783" spans="1:5" x14ac:dyDescent="0.35">
      <c r="A2783" s="125"/>
      <c r="B2783" s="126"/>
      <c r="C2783" s="50" t="s">
        <v>196</v>
      </c>
      <c r="D2783" s="28">
        <v>0.4</v>
      </c>
      <c r="E2783" s="27">
        <v>0</v>
      </c>
    </row>
    <row r="2784" spans="1:5" x14ac:dyDescent="0.35">
      <c r="A2784" s="125"/>
      <c r="B2784" s="126"/>
      <c r="C2784" s="50" t="s">
        <v>197</v>
      </c>
      <c r="D2784" s="28">
        <v>0.45</v>
      </c>
      <c r="E2784" s="27">
        <v>0</v>
      </c>
    </row>
    <row r="2785" spans="1:5" x14ac:dyDescent="0.35">
      <c r="A2785" s="125"/>
      <c r="B2785" s="126"/>
      <c r="C2785" s="50" t="s">
        <v>198</v>
      </c>
      <c r="D2785" s="28">
        <v>0.5</v>
      </c>
      <c r="E2785" s="27">
        <v>0</v>
      </c>
    </row>
    <row r="2786" spans="1:5" x14ac:dyDescent="0.35">
      <c r="A2786" s="125"/>
      <c r="B2786" s="126"/>
      <c r="C2786" s="50" t="s">
        <v>199</v>
      </c>
      <c r="D2786" s="28">
        <v>0.55000000000000004</v>
      </c>
      <c r="E2786" s="27">
        <v>0</v>
      </c>
    </row>
    <row r="2787" spans="1:5" x14ac:dyDescent="0.35">
      <c r="A2787" s="125"/>
      <c r="B2787" s="126"/>
      <c r="C2787" s="50" t="s">
        <v>200</v>
      </c>
      <c r="D2787" s="28">
        <v>0.6</v>
      </c>
      <c r="E2787" s="27">
        <v>0</v>
      </c>
    </row>
    <row r="2788" spans="1:5" x14ac:dyDescent="0.35">
      <c r="A2788" s="125"/>
      <c r="B2788" s="126"/>
      <c r="C2788" s="50" t="s">
        <v>201</v>
      </c>
      <c r="D2788" s="28">
        <v>0.65</v>
      </c>
      <c r="E2788" s="27">
        <v>0</v>
      </c>
    </row>
    <row r="2789" spans="1:5" x14ac:dyDescent="0.35">
      <c r="A2789" s="125"/>
      <c r="B2789" s="126"/>
      <c r="C2789" s="50" t="s">
        <v>202</v>
      </c>
      <c r="D2789" s="28">
        <v>0.7</v>
      </c>
      <c r="E2789" s="27">
        <v>0</v>
      </c>
    </row>
    <row r="2790" spans="1:5" x14ac:dyDescent="0.35">
      <c r="A2790" s="125"/>
      <c r="B2790" s="126"/>
      <c r="C2790" s="50" t="s">
        <v>203</v>
      </c>
      <c r="D2790" s="28">
        <v>0.75</v>
      </c>
      <c r="E2790" s="27">
        <v>0</v>
      </c>
    </row>
    <row r="2791" spans="1:5" x14ac:dyDescent="0.35">
      <c r="A2791" s="125"/>
      <c r="B2791" s="126"/>
      <c r="C2791" s="50" t="s">
        <v>204</v>
      </c>
      <c r="D2791" s="28">
        <v>0.8</v>
      </c>
      <c r="E2791" s="27">
        <v>0</v>
      </c>
    </row>
    <row r="2792" spans="1:5" x14ac:dyDescent="0.35">
      <c r="A2792" s="125"/>
      <c r="B2792" s="126"/>
      <c r="C2792" s="50" t="s">
        <v>205</v>
      </c>
      <c r="D2792" s="28">
        <v>0.85</v>
      </c>
      <c r="E2792" s="27">
        <v>0</v>
      </c>
    </row>
    <row r="2793" spans="1:5" x14ac:dyDescent="0.35">
      <c r="A2793" s="125"/>
      <c r="B2793" s="126"/>
      <c r="C2793" s="50" t="s">
        <v>206</v>
      </c>
      <c r="D2793" s="28">
        <v>0.9</v>
      </c>
      <c r="E2793" s="27">
        <v>0</v>
      </c>
    </row>
    <row r="2794" spans="1:5" x14ac:dyDescent="0.35">
      <c r="A2794" s="125"/>
      <c r="B2794" s="126"/>
      <c r="C2794" s="50" t="s">
        <v>207</v>
      </c>
      <c r="D2794" s="28">
        <v>0.95</v>
      </c>
      <c r="E2794" s="27">
        <v>0</v>
      </c>
    </row>
    <row r="2795" spans="1:5" x14ac:dyDescent="0.35">
      <c r="A2795" s="125"/>
      <c r="B2795" s="126"/>
      <c r="C2795" s="50" t="s">
        <v>208</v>
      </c>
      <c r="D2795" s="28">
        <v>1</v>
      </c>
      <c r="E2795" s="27">
        <v>0</v>
      </c>
    </row>
    <row r="2796" spans="1:5" x14ac:dyDescent="0.35">
      <c r="A2796" s="125"/>
      <c r="B2796" s="126"/>
      <c r="C2796" s="49" t="s">
        <v>134</v>
      </c>
      <c r="D2796" s="26" t="s">
        <v>136</v>
      </c>
      <c r="E2796" s="26" t="s">
        <v>136</v>
      </c>
    </row>
    <row r="2797" spans="1:5" x14ac:dyDescent="0.35">
      <c r="A2797" s="125"/>
      <c r="B2797" s="126"/>
    </row>
    <row r="2798" spans="1:5" x14ac:dyDescent="0.35">
      <c r="A2798" s="125"/>
      <c r="B2798" s="126"/>
    </row>
    <row r="2799" spans="1:5" x14ac:dyDescent="0.35">
      <c r="A2799" s="125"/>
      <c r="B2799" s="126"/>
    </row>
    <row r="2800" spans="1:5" ht="15" customHeight="1" x14ac:dyDescent="0.35">
      <c r="A2800" s="125">
        <f>A2775+1</f>
        <v>113</v>
      </c>
      <c r="B2800" s="126" t="str">
        <f>"Lista  "  &amp;A2800&amp; "  "&amp; LOOKUP(A2800,'entrada datos Edificación'!$E$3:$E$239,'entrada datos Edificación'!$I$3:$I$239)</f>
        <v>Lista  113  polietileno</v>
      </c>
      <c r="C2800" s="49" t="s">
        <v>252</v>
      </c>
      <c r="D2800" s="27">
        <v>0</v>
      </c>
      <c r="E2800" s="27">
        <v>0</v>
      </c>
    </row>
    <row r="2801" spans="1:5" ht="15" customHeight="1" x14ac:dyDescent="0.35">
      <c r="A2801" s="125"/>
      <c r="B2801" s="126"/>
      <c r="C2801" s="50" t="s">
        <v>189</v>
      </c>
      <c r="D2801" s="28">
        <v>0.05</v>
      </c>
      <c r="E2801" s="27">
        <v>0</v>
      </c>
    </row>
    <row r="2802" spans="1:5" x14ac:dyDescent="0.35">
      <c r="A2802" s="125"/>
      <c r="B2802" s="126"/>
      <c r="C2802" s="50" t="s">
        <v>190</v>
      </c>
      <c r="D2802" s="28">
        <v>0.1</v>
      </c>
      <c r="E2802" s="27">
        <v>0</v>
      </c>
    </row>
    <row r="2803" spans="1:5" x14ac:dyDescent="0.35">
      <c r="A2803" s="125"/>
      <c r="B2803" s="126"/>
      <c r="C2803" s="50" t="s">
        <v>191</v>
      </c>
      <c r="D2803" s="28">
        <v>0.15</v>
      </c>
      <c r="E2803" s="27">
        <v>0</v>
      </c>
    </row>
    <row r="2804" spans="1:5" x14ac:dyDescent="0.35">
      <c r="A2804" s="125"/>
      <c r="B2804" s="126"/>
      <c r="C2804" s="50" t="s">
        <v>192</v>
      </c>
      <c r="D2804" s="28">
        <v>0.2</v>
      </c>
      <c r="E2804" s="27">
        <v>0</v>
      </c>
    </row>
    <row r="2805" spans="1:5" x14ac:dyDescent="0.35">
      <c r="A2805" s="125"/>
      <c r="B2805" s="126"/>
      <c r="C2805" s="50" t="s">
        <v>193</v>
      </c>
      <c r="D2805" s="28">
        <v>0.25</v>
      </c>
      <c r="E2805" s="27">
        <v>0</v>
      </c>
    </row>
    <row r="2806" spans="1:5" x14ac:dyDescent="0.35">
      <c r="A2806" s="125"/>
      <c r="B2806" s="126"/>
      <c r="C2806" s="50" t="s">
        <v>194</v>
      </c>
      <c r="D2806" s="28">
        <v>0.3</v>
      </c>
      <c r="E2806" s="27">
        <v>0</v>
      </c>
    </row>
    <row r="2807" spans="1:5" x14ac:dyDescent="0.35">
      <c r="A2807" s="125"/>
      <c r="B2807" s="126"/>
      <c r="C2807" s="50" t="s">
        <v>195</v>
      </c>
      <c r="D2807" s="28">
        <v>0.35</v>
      </c>
      <c r="E2807" s="27">
        <v>0</v>
      </c>
    </row>
    <row r="2808" spans="1:5" x14ac:dyDescent="0.35">
      <c r="A2808" s="125"/>
      <c r="B2808" s="126"/>
      <c r="C2808" s="50" t="s">
        <v>196</v>
      </c>
      <c r="D2808" s="28">
        <v>0.4</v>
      </c>
      <c r="E2808" s="27">
        <v>0</v>
      </c>
    </row>
    <row r="2809" spans="1:5" x14ac:dyDescent="0.35">
      <c r="A2809" s="125"/>
      <c r="B2809" s="126"/>
      <c r="C2809" s="50" t="s">
        <v>197</v>
      </c>
      <c r="D2809" s="28">
        <v>0.45</v>
      </c>
      <c r="E2809" s="27">
        <v>0</v>
      </c>
    </row>
    <row r="2810" spans="1:5" x14ac:dyDescent="0.35">
      <c r="A2810" s="125"/>
      <c r="B2810" s="126"/>
      <c r="C2810" s="50" t="s">
        <v>198</v>
      </c>
      <c r="D2810" s="28">
        <v>0.5</v>
      </c>
      <c r="E2810" s="27">
        <v>0</v>
      </c>
    </row>
    <row r="2811" spans="1:5" x14ac:dyDescent="0.35">
      <c r="A2811" s="125"/>
      <c r="B2811" s="126"/>
      <c r="C2811" s="50" t="s">
        <v>199</v>
      </c>
      <c r="D2811" s="28">
        <v>0.55000000000000004</v>
      </c>
      <c r="E2811" s="27">
        <v>0</v>
      </c>
    </row>
    <row r="2812" spans="1:5" x14ac:dyDescent="0.35">
      <c r="A2812" s="125"/>
      <c r="B2812" s="126"/>
      <c r="C2812" s="50" t="s">
        <v>200</v>
      </c>
      <c r="D2812" s="28">
        <v>0.6</v>
      </c>
      <c r="E2812" s="27">
        <v>0</v>
      </c>
    </row>
    <row r="2813" spans="1:5" x14ac:dyDescent="0.35">
      <c r="A2813" s="125"/>
      <c r="B2813" s="126"/>
      <c r="C2813" s="50" t="s">
        <v>201</v>
      </c>
      <c r="D2813" s="28">
        <v>0.65</v>
      </c>
      <c r="E2813" s="27">
        <v>0</v>
      </c>
    </row>
    <row r="2814" spans="1:5" x14ac:dyDescent="0.35">
      <c r="A2814" s="125"/>
      <c r="B2814" s="126"/>
      <c r="C2814" s="50" t="s">
        <v>202</v>
      </c>
      <c r="D2814" s="28">
        <v>0.7</v>
      </c>
      <c r="E2814" s="27">
        <v>0</v>
      </c>
    </row>
    <row r="2815" spans="1:5" x14ac:dyDescent="0.35">
      <c r="A2815" s="125"/>
      <c r="B2815" s="126"/>
      <c r="C2815" s="50" t="s">
        <v>203</v>
      </c>
      <c r="D2815" s="28">
        <v>0.75</v>
      </c>
      <c r="E2815" s="27">
        <v>0</v>
      </c>
    </row>
    <row r="2816" spans="1:5" x14ac:dyDescent="0.35">
      <c r="A2816" s="125"/>
      <c r="B2816" s="126"/>
      <c r="C2816" s="50" t="s">
        <v>204</v>
      </c>
      <c r="D2816" s="28">
        <v>0.8</v>
      </c>
      <c r="E2816" s="27">
        <v>0</v>
      </c>
    </row>
    <row r="2817" spans="1:5" x14ac:dyDescent="0.35">
      <c r="A2817" s="125"/>
      <c r="B2817" s="126"/>
      <c r="C2817" s="50" t="s">
        <v>205</v>
      </c>
      <c r="D2817" s="28">
        <v>0.85</v>
      </c>
      <c r="E2817" s="27">
        <v>0</v>
      </c>
    </row>
    <row r="2818" spans="1:5" x14ac:dyDescent="0.35">
      <c r="A2818" s="125"/>
      <c r="B2818" s="126"/>
      <c r="C2818" s="50" t="s">
        <v>206</v>
      </c>
      <c r="D2818" s="28">
        <v>0.9</v>
      </c>
      <c r="E2818" s="27">
        <v>0</v>
      </c>
    </row>
    <row r="2819" spans="1:5" x14ac:dyDescent="0.35">
      <c r="A2819" s="125"/>
      <c r="B2819" s="126"/>
      <c r="C2819" s="50" t="s">
        <v>207</v>
      </c>
      <c r="D2819" s="28">
        <v>0.95</v>
      </c>
      <c r="E2819" s="27">
        <v>0</v>
      </c>
    </row>
    <row r="2820" spans="1:5" x14ac:dyDescent="0.35">
      <c r="A2820" s="125"/>
      <c r="B2820" s="126"/>
      <c r="C2820" s="50" t="s">
        <v>208</v>
      </c>
      <c r="D2820" s="28">
        <v>1</v>
      </c>
      <c r="E2820" s="27">
        <v>0</v>
      </c>
    </row>
    <row r="2821" spans="1:5" x14ac:dyDescent="0.35">
      <c r="A2821" s="125"/>
      <c r="B2821" s="126"/>
      <c r="C2821" s="49" t="s">
        <v>134</v>
      </c>
      <c r="D2821" s="26" t="s">
        <v>136</v>
      </c>
      <c r="E2821" s="26" t="s">
        <v>136</v>
      </c>
    </row>
    <row r="2822" spans="1:5" x14ac:dyDescent="0.35">
      <c r="A2822" s="125"/>
      <c r="B2822" s="126"/>
    </row>
    <row r="2823" spans="1:5" x14ac:dyDescent="0.35">
      <c r="A2823" s="125"/>
      <c r="B2823" s="126"/>
    </row>
    <row r="2824" spans="1:5" x14ac:dyDescent="0.35">
      <c r="A2824" s="125"/>
      <c r="B2824" s="126"/>
    </row>
    <row r="2825" spans="1:5" ht="15" customHeight="1" x14ac:dyDescent="0.35">
      <c r="A2825" s="125">
        <f>A2800+1</f>
        <v>114</v>
      </c>
      <c r="B2825" s="126" t="str">
        <f>"Lista  "  &amp;A2825&amp; "  "&amp; LOOKUP(A2825,'entrada datos Edificación'!$E$3:$E$239,'entrada datos Edificación'!$I$3:$I$239)</f>
        <v>Lista  114  corcho</v>
      </c>
      <c r="C2825" s="49" t="s">
        <v>252</v>
      </c>
      <c r="D2825" s="27">
        <v>0</v>
      </c>
      <c r="E2825" s="27">
        <v>0</v>
      </c>
    </row>
    <row r="2826" spans="1:5" ht="15" customHeight="1" x14ac:dyDescent="0.35">
      <c r="A2826" s="125"/>
      <c r="B2826" s="126"/>
      <c r="C2826" s="50" t="s">
        <v>189</v>
      </c>
      <c r="D2826" s="28">
        <v>0.05</v>
      </c>
      <c r="E2826" s="27">
        <v>0</v>
      </c>
    </row>
    <row r="2827" spans="1:5" x14ac:dyDescent="0.35">
      <c r="A2827" s="125"/>
      <c r="B2827" s="126"/>
      <c r="C2827" s="50" t="s">
        <v>190</v>
      </c>
      <c r="D2827" s="28">
        <v>0.1</v>
      </c>
      <c r="E2827" s="27">
        <v>0</v>
      </c>
    </row>
    <row r="2828" spans="1:5" x14ac:dyDescent="0.35">
      <c r="A2828" s="125"/>
      <c r="B2828" s="126"/>
      <c r="C2828" s="50" t="s">
        <v>191</v>
      </c>
      <c r="D2828" s="28">
        <v>0.15</v>
      </c>
      <c r="E2828" s="27">
        <v>0</v>
      </c>
    </row>
    <row r="2829" spans="1:5" x14ac:dyDescent="0.35">
      <c r="A2829" s="125"/>
      <c r="B2829" s="126"/>
      <c r="C2829" s="50" t="s">
        <v>192</v>
      </c>
      <c r="D2829" s="28">
        <v>0.2</v>
      </c>
      <c r="E2829" s="27">
        <v>0</v>
      </c>
    </row>
    <row r="2830" spans="1:5" x14ac:dyDescent="0.35">
      <c r="A2830" s="125"/>
      <c r="B2830" s="126"/>
      <c r="C2830" s="50" t="s">
        <v>193</v>
      </c>
      <c r="D2830" s="28">
        <v>0.25</v>
      </c>
      <c r="E2830" s="27">
        <v>0</v>
      </c>
    </row>
    <row r="2831" spans="1:5" x14ac:dyDescent="0.35">
      <c r="A2831" s="125"/>
      <c r="B2831" s="126"/>
      <c r="C2831" s="50" t="s">
        <v>194</v>
      </c>
      <c r="D2831" s="28">
        <v>0.3</v>
      </c>
      <c r="E2831" s="27">
        <v>0</v>
      </c>
    </row>
    <row r="2832" spans="1:5" x14ac:dyDescent="0.35">
      <c r="A2832" s="125"/>
      <c r="B2832" s="126"/>
      <c r="C2832" s="50" t="s">
        <v>195</v>
      </c>
      <c r="D2832" s="28">
        <v>0.35</v>
      </c>
      <c r="E2832" s="27">
        <v>0</v>
      </c>
    </row>
    <row r="2833" spans="1:5" x14ac:dyDescent="0.35">
      <c r="A2833" s="125"/>
      <c r="B2833" s="126"/>
      <c r="C2833" s="50" t="s">
        <v>196</v>
      </c>
      <c r="D2833" s="28">
        <v>0.4</v>
      </c>
      <c r="E2833" s="27">
        <v>0</v>
      </c>
    </row>
    <row r="2834" spans="1:5" x14ac:dyDescent="0.35">
      <c r="A2834" s="125"/>
      <c r="B2834" s="126"/>
      <c r="C2834" s="50" t="s">
        <v>197</v>
      </c>
      <c r="D2834" s="28">
        <v>0.45</v>
      </c>
      <c r="E2834" s="27">
        <v>0</v>
      </c>
    </row>
    <row r="2835" spans="1:5" x14ac:dyDescent="0.35">
      <c r="A2835" s="125"/>
      <c r="B2835" s="126"/>
      <c r="C2835" s="50" t="s">
        <v>198</v>
      </c>
      <c r="D2835" s="28">
        <v>0.5</v>
      </c>
      <c r="E2835" s="27">
        <v>0</v>
      </c>
    </row>
    <row r="2836" spans="1:5" x14ac:dyDescent="0.35">
      <c r="A2836" s="125"/>
      <c r="B2836" s="126"/>
      <c r="C2836" s="50" t="s">
        <v>199</v>
      </c>
      <c r="D2836" s="28">
        <v>0.55000000000000004</v>
      </c>
      <c r="E2836" s="27">
        <v>0</v>
      </c>
    </row>
    <row r="2837" spans="1:5" x14ac:dyDescent="0.35">
      <c r="A2837" s="125"/>
      <c r="B2837" s="126"/>
      <c r="C2837" s="50" t="s">
        <v>200</v>
      </c>
      <c r="D2837" s="28">
        <v>0.6</v>
      </c>
      <c r="E2837" s="27">
        <v>0</v>
      </c>
    </row>
    <row r="2838" spans="1:5" x14ac:dyDescent="0.35">
      <c r="A2838" s="125"/>
      <c r="B2838" s="126"/>
      <c r="C2838" s="50" t="s">
        <v>201</v>
      </c>
      <c r="D2838" s="28">
        <v>0.65</v>
      </c>
      <c r="E2838" s="27">
        <v>0</v>
      </c>
    </row>
    <row r="2839" spans="1:5" x14ac:dyDescent="0.35">
      <c r="A2839" s="125"/>
      <c r="B2839" s="126"/>
      <c r="C2839" s="50" t="s">
        <v>202</v>
      </c>
      <c r="D2839" s="28">
        <v>0.7</v>
      </c>
      <c r="E2839" s="27">
        <v>0</v>
      </c>
    </row>
    <row r="2840" spans="1:5" x14ac:dyDescent="0.35">
      <c r="A2840" s="125"/>
      <c r="B2840" s="126"/>
      <c r="C2840" s="50" t="s">
        <v>203</v>
      </c>
      <c r="D2840" s="28">
        <v>0.75</v>
      </c>
      <c r="E2840" s="27">
        <v>0</v>
      </c>
    </row>
    <row r="2841" spans="1:5" x14ac:dyDescent="0.35">
      <c r="A2841" s="125"/>
      <c r="B2841" s="126"/>
      <c r="C2841" s="50" t="s">
        <v>204</v>
      </c>
      <c r="D2841" s="28">
        <v>0.8</v>
      </c>
      <c r="E2841" s="27">
        <v>0</v>
      </c>
    </row>
    <row r="2842" spans="1:5" x14ac:dyDescent="0.35">
      <c r="A2842" s="125"/>
      <c r="B2842" s="126"/>
      <c r="C2842" s="50" t="s">
        <v>205</v>
      </c>
      <c r="D2842" s="28">
        <v>0.85</v>
      </c>
      <c r="E2842" s="27">
        <v>0</v>
      </c>
    </row>
    <row r="2843" spans="1:5" x14ac:dyDescent="0.35">
      <c r="A2843" s="125"/>
      <c r="B2843" s="126"/>
      <c r="C2843" s="50" t="s">
        <v>206</v>
      </c>
      <c r="D2843" s="28">
        <v>0.9</v>
      </c>
      <c r="E2843" s="27">
        <v>0</v>
      </c>
    </row>
    <row r="2844" spans="1:5" x14ac:dyDescent="0.35">
      <c r="A2844" s="125"/>
      <c r="B2844" s="126"/>
      <c r="C2844" s="50" t="s">
        <v>207</v>
      </c>
      <c r="D2844" s="28">
        <v>0.95</v>
      </c>
      <c r="E2844" s="27">
        <v>0</v>
      </c>
    </row>
    <row r="2845" spans="1:5" x14ac:dyDescent="0.35">
      <c r="A2845" s="125"/>
      <c r="B2845" s="126"/>
      <c r="C2845" s="50" t="s">
        <v>208</v>
      </c>
      <c r="D2845" s="28">
        <v>1</v>
      </c>
      <c r="E2845" s="27">
        <v>0</v>
      </c>
    </row>
    <row r="2846" spans="1:5" x14ac:dyDescent="0.35">
      <c r="A2846" s="125"/>
      <c r="B2846" s="126"/>
      <c r="C2846" s="49" t="s">
        <v>134</v>
      </c>
      <c r="D2846" s="26" t="s">
        <v>136</v>
      </c>
      <c r="E2846" s="26" t="s">
        <v>136</v>
      </c>
    </row>
    <row r="2847" spans="1:5" x14ac:dyDescent="0.35">
      <c r="A2847" s="125"/>
      <c r="B2847" s="126"/>
    </row>
    <row r="2848" spans="1:5" x14ac:dyDescent="0.35">
      <c r="A2848" s="125"/>
      <c r="B2848" s="126"/>
    </row>
    <row r="2849" spans="1:5" x14ac:dyDescent="0.35">
      <c r="A2849" s="125"/>
      <c r="B2849" s="126"/>
    </row>
    <row r="2850" spans="1:5" ht="15" customHeight="1" x14ac:dyDescent="0.35">
      <c r="A2850" s="125">
        <f>A2825+1</f>
        <v>115</v>
      </c>
      <c r="B2850" s="126" t="str">
        <f>"Lista  "  &amp;A2850&amp; "  "&amp; LOOKUP(A2850,'entrada datos Edificación'!$E$3:$E$239,'entrada datos Edificación'!$I$3:$I$239)</f>
        <v>Lista  115  fibras y lana de madera</v>
      </c>
      <c r="C2850" s="49" t="s">
        <v>252</v>
      </c>
      <c r="D2850" s="27">
        <v>0</v>
      </c>
      <c r="E2850" s="27">
        <v>0</v>
      </c>
    </row>
    <row r="2851" spans="1:5" ht="15" customHeight="1" x14ac:dyDescent="0.35">
      <c r="A2851" s="125"/>
      <c r="B2851" s="126"/>
      <c r="C2851" s="50" t="s">
        <v>189</v>
      </c>
      <c r="D2851" s="28">
        <v>0.05</v>
      </c>
      <c r="E2851" s="27">
        <v>0</v>
      </c>
    </row>
    <row r="2852" spans="1:5" x14ac:dyDescent="0.35">
      <c r="A2852" s="125"/>
      <c r="B2852" s="126"/>
      <c r="C2852" s="50" t="s">
        <v>190</v>
      </c>
      <c r="D2852" s="28">
        <v>0.1</v>
      </c>
      <c r="E2852" s="27">
        <v>0</v>
      </c>
    </row>
    <row r="2853" spans="1:5" x14ac:dyDescent="0.35">
      <c r="A2853" s="125"/>
      <c r="B2853" s="126"/>
      <c r="C2853" s="50" t="s">
        <v>191</v>
      </c>
      <c r="D2853" s="28">
        <v>0.15</v>
      </c>
      <c r="E2853" s="27">
        <v>0</v>
      </c>
    </row>
    <row r="2854" spans="1:5" x14ac:dyDescent="0.35">
      <c r="A2854" s="125"/>
      <c r="B2854" s="126"/>
      <c r="C2854" s="50" t="s">
        <v>192</v>
      </c>
      <c r="D2854" s="28">
        <v>0.2</v>
      </c>
      <c r="E2854" s="27">
        <v>0</v>
      </c>
    </row>
    <row r="2855" spans="1:5" x14ac:dyDescent="0.35">
      <c r="A2855" s="125"/>
      <c r="B2855" s="126"/>
      <c r="C2855" s="50" t="s">
        <v>193</v>
      </c>
      <c r="D2855" s="28">
        <v>0.25</v>
      </c>
      <c r="E2855" s="27">
        <v>0</v>
      </c>
    </row>
    <row r="2856" spans="1:5" x14ac:dyDescent="0.35">
      <c r="A2856" s="125"/>
      <c r="B2856" s="126"/>
      <c r="C2856" s="50" t="s">
        <v>194</v>
      </c>
      <c r="D2856" s="28">
        <v>0.3</v>
      </c>
      <c r="E2856" s="27">
        <v>0</v>
      </c>
    </row>
    <row r="2857" spans="1:5" x14ac:dyDescent="0.35">
      <c r="A2857" s="125"/>
      <c r="B2857" s="126"/>
      <c r="C2857" s="50" t="s">
        <v>195</v>
      </c>
      <c r="D2857" s="28">
        <v>0.35</v>
      </c>
      <c r="E2857" s="27">
        <v>0</v>
      </c>
    </row>
    <row r="2858" spans="1:5" x14ac:dyDescent="0.35">
      <c r="A2858" s="125"/>
      <c r="B2858" s="126"/>
      <c r="C2858" s="50" t="s">
        <v>196</v>
      </c>
      <c r="D2858" s="28">
        <v>0.4</v>
      </c>
      <c r="E2858" s="27">
        <v>0</v>
      </c>
    </row>
    <row r="2859" spans="1:5" x14ac:dyDescent="0.35">
      <c r="A2859" s="125"/>
      <c r="B2859" s="126"/>
      <c r="C2859" s="50" t="s">
        <v>197</v>
      </c>
      <c r="D2859" s="28">
        <v>0.45</v>
      </c>
      <c r="E2859" s="27">
        <v>0</v>
      </c>
    </row>
    <row r="2860" spans="1:5" x14ac:dyDescent="0.35">
      <c r="A2860" s="125"/>
      <c r="B2860" s="126"/>
      <c r="C2860" s="50" t="s">
        <v>198</v>
      </c>
      <c r="D2860" s="28">
        <v>0.5</v>
      </c>
      <c r="E2860" s="27">
        <v>0</v>
      </c>
    </row>
    <row r="2861" spans="1:5" x14ac:dyDescent="0.35">
      <c r="A2861" s="125"/>
      <c r="B2861" s="126"/>
      <c r="C2861" s="50" t="s">
        <v>199</v>
      </c>
      <c r="D2861" s="28">
        <v>0.55000000000000004</v>
      </c>
      <c r="E2861" s="27">
        <v>0</v>
      </c>
    </row>
    <row r="2862" spans="1:5" x14ac:dyDescent="0.35">
      <c r="A2862" s="125"/>
      <c r="B2862" s="126"/>
      <c r="C2862" s="50" t="s">
        <v>200</v>
      </c>
      <c r="D2862" s="28">
        <v>0.6</v>
      </c>
      <c r="E2862" s="27">
        <v>0</v>
      </c>
    </row>
    <row r="2863" spans="1:5" x14ac:dyDescent="0.35">
      <c r="A2863" s="125"/>
      <c r="B2863" s="126"/>
      <c r="C2863" s="50" t="s">
        <v>201</v>
      </c>
      <c r="D2863" s="28">
        <v>0.65</v>
      </c>
      <c r="E2863" s="27">
        <v>0</v>
      </c>
    </row>
    <row r="2864" spans="1:5" x14ac:dyDescent="0.35">
      <c r="A2864" s="125"/>
      <c r="B2864" s="126"/>
      <c r="C2864" s="50" t="s">
        <v>202</v>
      </c>
      <c r="D2864" s="28">
        <v>0.7</v>
      </c>
      <c r="E2864" s="27">
        <v>0</v>
      </c>
    </row>
    <row r="2865" spans="1:5" x14ac:dyDescent="0.35">
      <c r="A2865" s="125"/>
      <c r="B2865" s="126"/>
      <c r="C2865" s="50" t="s">
        <v>203</v>
      </c>
      <c r="D2865" s="28">
        <v>0.75</v>
      </c>
      <c r="E2865" s="27">
        <v>0</v>
      </c>
    </row>
    <row r="2866" spans="1:5" x14ac:dyDescent="0.35">
      <c r="A2866" s="125"/>
      <c r="B2866" s="126"/>
      <c r="C2866" s="50" t="s">
        <v>204</v>
      </c>
      <c r="D2866" s="28">
        <v>0.8</v>
      </c>
      <c r="E2866" s="27">
        <v>0</v>
      </c>
    </row>
    <row r="2867" spans="1:5" x14ac:dyDescent="0.35">
      <c r="A2867" s="125"/>
      <c r="B2867" s="126"/>
      <c r="C2867" s="50" t="s">
        <v>205</v>
      </c>
      <c r="D2867" s="28">
        <v>0.85</v>
      </c>
      <c r="E2867" s="27">
        <v>0</v>
      </c>
    </row>
    <row r="2868" spans="1:5" x14ac:dyDescent="0.35">
      <c r="A2868" s="125"/>
      <c r="B2868" s="126"/>
      <c r="C2868" s="50" t="s">
        <v>206</v>
      </c>
      <c r="D2868" s="28">
        <v>0.9</v>
      </c>
      <c r="E2868" s="27">
        <v>0</v>
      </c>
    </row>
    <row r="2869" spans="1:5" x14ac:dyDescent="0.35">
      <c r="A2869" s="125"/>
      <c r="B2869" s="126"/>
      <c r="C2869" s="50" t="s">
        <v>207</v>
      </c>
      <c r="D2869" s="28">
        <v>0.95</v>
      </c>
      <c r="E2869" s="27">
        <v>0</v>
      </c>
    </row>
    <row r="2870" spans="1:5" x14ac:dyDescent="0.35">
      <c r="A2870" s="125"/>
      <c r="B2870" s="126"/>
      <c r="C2870" s="50" t="s">
        <v>208</v>
      </c>
      <c r="D2870" s="28">
        <v>1</v>
      </c>
      <c r="E2870" s="27">
        <v>0</v>
      </c>
    </row>
    <row r="2871" spans="1:5" x14ac:dyDescent="0.35">
      <c r="A2871" s="125"/>
      <c r="B2871" s="126"/>
      <c r="C2871" s="49" t="s">
        <v>134</v>
      </c>
      <c r="D2871" s="26" t="s">
        <v>136</v>
      </c>
      <c r="E2871" s="26" t="s">
        <v>136</v>
      </c>
    </row>
    <row r="2872" spans="1:5" x14ac:dyDescent="0.35">
      <c r="A2872" s="125"/>
      <c r="B2872" s="126"/>
    </row>
    <row r="2873" spans="1:5" x14ac:dyDescent="0.35">
      <c r="A2873" s="125"/>
      <c r="B2873" s="126"/>
    </row>
    <row r="2874" spans="1:5" x14ac:dyDescent="0.35">
      <c r="A2874" s="125"/>
      <c r="B2874" s="126"/>
    </row>
    <row r="2875" spans="1:5" ht="15" customHeight="1" x14ac:dyDescent="0.35">
      <c r="A2875" s="125">
        <f>A2850+1</f>
        <v>116</v>
      </c>
      <c r="B2875" s="126" t="str">
        <f>"Lista  "  &amp;A2875&amp; "  "&amp; LOOKUP(A2875,'entrada datos Edificación'!$E$3:$E$239,'entrada datos Edificación'!$I$3:$I$239)</f>
        <v>Lista  116  celulosa</v>
      </c>
      <c r="C2875" s="49" t="s">
        <v>252</v>
      </c>
      <c r="D2875" s="27">
        <v>0</v>
      </c>
      <c r="E2875" s="27">
        <v>0</v>
      </c>
    </row>
    <row r="2876" spans="1:5" ht="15" customHeight="1" x14ac:dyDescent="0.35">
      <c r="A2876" s="125"/>
      <c r="B2876" s="126"/>
      <c r="C2876" s="50" t="s">
        <v>189</v>
      </c>
      <c r="D2876" s="28">
        <v>0.05</v>
      </c>
      <c r="E2876" s="27">
        <v>0</v>
      </c>
    </row>
    <row r="2877" spans="1:5" x14ac:dyDescent="0.35">
      <c r="A2877" s="125"/>
      <c r="B2877" s="126"/>
      <c r="C2877" s="50" t="s">
        <v>190</v>
      </c>
      <c r="D2877" s="28">
        <v>0.1</v>
      </c>
      <c r="E2877" s="27">
        <v>0</v>
      </c>
    </row>
    <row r="2878" spans="1:5" x14ac:dyDescent="0.35">
      <c r="A2878" s="125"/>
      <c r="B2878" s="126"/>
      <c r="C2878" s="50" t="s">
        <v>191</v>
      </c>
      <c r="D2878" s="28">
        <v>0.15</v>
      </c>
      <c r="E2878" s="27">
        <v>0</v>
      </c>
    </row>
    <row r="2879" spans="1:5" x14ac:dyDescent="0.35">
      <c r="A2879" s="125"/>
      <c r="B2879" s="126"/>
      <c r="C2879" s="50" t="s">
        <v>192</v>
      </c>
      <c r="D2879" s="28">
        <v>0.2</v>
      </c>
      <c r="E2879" s="27">
        <v>0</v>
      </c>
    </row>
    <row r="2880" spans="1:5" x14ac:dyDescent="0.35">
      <c r="A2880" s="125"/>
      <c r="B2880" s="126"/>
      <c r="C2880" s="50" t="s">
        <v>193</v>
      </c>
      <c r="D2880" s="28">
        <v>0.25</v>
      </c>
      <c r="E2880" s="27">
        <v>0</v>
      </c>
    </row>
    <row r="2881" spans="1:5" x14ac:dyDescent="0.35">
      <c r="A2881" s="125"/>
      <c r="B2881" s="126"/>
      <c r="C2881" s="50" t="s">
        <v>194</v>
      </c>
      <c r="D2881" s="28">
        <v>0.3</v>
      </c>
      <c r="E2881" s="27">
        <v>0</v>
      </c>
    </row>
    <row r="2882" spans="1:5" x14ac:dyDescent="0.35">
      <c r="A2882" s="125"/>
      <c r="B2882" s="126"/>
      <c r="C2882" s="50" t="s">
        <v>195</v>
      </c>
      <c r="D2882" s="28">
        <v>0.35</v>
      </c>
      <c r="E2882" s="27">
        <v>0</v>
      </c>
    </row>
    <row r="2883" spans="1:5" x14ac:dyDescent="0.35">
      <c r="A2883" s="125"/>
      <c r="B2883" s="126"/>
      <c r="C2883" s="50" t="s">
        <v>196</v>
      </c>
      <c r="D2883" s="28">
        <v>0.4</v>
      </c>
      <c r="E2883" s="27">
        <v>0</v>
      </c>
    </row>
    <row r="2884" spans="1:5" x14ac:dyDescent="0.35">
      <c r="A2884" s="125"/>
      <c r="B2884" s="126"/>
      <c r="C2884" s="50" t="s">
        <v>197</v>
      </c>
      <c r="D2884" s="28">
        <v>0.45</v>
      </c>
      <c r="E2884" s="27">
        <v>0</v>
      </c>
    </row>
    <row r="2885" spans="1:5" x14ac:dyDescent="0.35">
      <c r="A2885" s="125"/>
      <c r="B2885" s="126"/>
      <c r="C2885" s="50" t="s">
        <v>198</v>
      </c>
      <c r="D2885" s="28">
        <v>0.5</v>
      </c>
      <c r="E2885" s="27">
        <v>0</v>
      </c>
    </row>
    <row r="2886" spans="1:5" x14ac:dyDescent="0.35">
      <c r="A2886" s="125"/>
      <c r="B2886" s="126"/>
      <c r="C2886" s="50" t="s">
        <v>199</v>
      </c>
      <c r="D2886" s="28">
        <v>0.55000000000000004</v>
      </c>
      <c r="E2886" s="27">
        <v>0</v>
      </c>
    </row>
    <row r="2887" spans="1:5" x14ac:dyDescent="0.35">
      <c r="A2887" s="125"/>
      <c r="B2887" s="126"/>
      <c r="C2887" s="50" t="s">
        <v>200</v>
      </c>
      <c r="D2887" s="28">
        <v>0.6</v>
      </c>
      <c r="E2887" s="27">
        <v>0</v>
      </c>
    </row>
    <row r="2888" spans="1:5" x14ac:dyDescent="0.35">
      <c r="A2888" s="125"/>
      <c r="B2888" s="126"/>
      <c r="C2888" s="50" t="s">
        <v>201</v>
      </c>
      <c r="D2888" s="28">
        <v>0.65</v>
      </c>
      <c r="E2888" s="27">
        <v>0</v>
      </c>
    </row>
    <row r="2889" spans="1:5" x14ac:dyDescent="0.35">
      <c r="A2889" s="125"/>
      <c r="B2889" s="126"/>
      <c r="C2889" s="50" t="s">
        <v>202</v>
      </c>
      <c r="D2889" s="28">
        <v>0.7</v>
      </c>
      <c r="E2889" s="27">
        <v>0</v>
      </c>
    </row>
    <row r="2890" spans="1:5" x14ac:dyDescent="0.35">
      <c r="A2890" s="125"/>
      <c r="B2890" s="126"/>
      <c r="C2890" s="50" t="s">
        <v>203</v>
      </c>
      <c r="D2890" s="28">
        <v>0.75</v>
      </c>
      <c r="E2890" s="27">
        <v>0</v>
      </c>
    </row>
    <row r="2891" spans="1:5" x14ac:dyDescent="0.35">
      <c r="A2891" s="125"/>
      <c r="B2891" s="126"/>
      <c r="C2891" s="50" t="s">
        <v>204</v>
      </c>
      <c r="D2891" s="28">
        <v>0.8</v>
      </c>
      <c r="E2891" s="27">
        <v>0</v>
      </c>
    </row>
    <row r="2892" spans="1:5" x14ac:dyDescent="0.35">
      <c r="A2892" s="125"/>
      <c r="B2892" s="126"/>
      <c r="C2892" s="50" t="s">
        <v>205</v>
      </c>
      <c r="D2892" s="28">
        <v>0.85</v>
      </c>
      <c r="E2892" s="27">
        <v>0</v>
      </c>
    </row>
    <row r="2893" spans="1:5" x14ac:dyDescent="0.35">
      <c r="A2893" s="125"/>
      <c r="B2893" s="126"/>
      <c r="C2893" s="50" t="s">
        <v>206</v>
      </c>
      <c r="D2893" s="28">
        <v>0.9</v>
      </c>
      <c r="E2893" s="27">
        <v>0</v>
      </c>
    </row>
    <row r="2894" spans="1:5" x14ac:dyDescent="0.35">
      <c r="A2894" s="125"/>
      <c r="B2894" s="126"/>
      <c r="C2894" s="50" t="s">
        <v>207</v>
      </c>
      <c r="D2894" s="28">
        <v>0.95</v>
      </c>
      <c r="E2894" s="27">
        <v>0</v>
      </c>
    </row>
    <row r="2895" spans="1:5" x14ac:dyDescent="0.35">
      <c r="A2895" s="125"/>
      <c r="B2895" s="126"/>
      <c r="C2895" s="50" t="s">
        <v>208</v>
      </c>
      <c r="D2895" s="28">
        <v>1</v>
      </c>
      <c r="E2895" s="27">
        <v>0</v>
      </c>
    </row>
    <row r="2896" spans="1:5" x14ac:dyDescent="0.35">
      <c r="A2896" s="125"/>
      <c r="B2896" s="126"/>
      <c r="C2896" s="49" t="s">
        <v>134</v>
      </c>
      <c r="D2896" s="26" t="s">
        <v>136</v>
      </c>
      <c r="E2896" s="26" t="s">
        <v>136</v>
      </c>
    </row>
    <row r="2897" spans="1:5" x14ac:dyDescent="0.35">
      <c r="A2897" s="125"/>
      <c r="B2897" s="126"/>
    </row>
    <row r="2898" spans="1:5" x14ac:dyDescent="0.35">
      <c r="A2898" s="125"/>
      <c r="B2898" s="126"/>
    </row>
    <row r="2899" spans="1:5" x14ac:dyDescent="0.35">
      <c r="A2899" s="125"/>
      <c r="B2899" s="126"/>
    </row>
    <row r="2900" spans="1:5" ht="15" customHeight="1" x14ac:dyDescent="0.35">
      <c r="A2900" s="125">
        <f>A2875+1</f>
        <v>117</v>
      </c>
      <c r="B2900" s="126" t="str">
        <f>"Lista  "  &amp;A2900&amp; "  "&amp; LOOKUP(A2900,'entrada datos Edificación'!$E$3:$E$239,'entrada datos Edificación'!$I$3:$I$239)</f>
        <v>Lista  117  vidrio celular</v>
      </c>
      <c r="C2900" s="49" t="s">
        <v>252</v>
      </c>
      <c r="D2900" s="27">
        <v>0</v>
      </c>
      <c r="E2900" s="27">
        <v>0</v>
      </c>
    </row>
    <row r="2901" spans="1:5" ht="15" customHeight="1" x14ac:dyDescent="0.35">
      <c r="A2901" s="125"/>
      <c r="B2901" s="126"/>
      <c r="C2901" s="50" t="s">
        <v>189</v>
      </c>
      <c r="D2901" s="28">
        <v>0.05</v>
      </c>
      <c r="E2901" s="27">
        <v>0</v>
      </c>
    </row>
    <row r="2902" spans="1:5" x14ac:dyDescent="0.35">
      <c r="A2902" s="125"/>
      <c r="B2902" s="126"/>
      <c r="C2902" s="50" t="s">
        <v>190</v>
      </c>
      <c r="D2902" s="28">
        <v>0.1</v>
      </c>
      <c r="E2902" s="27">
        <v>0</v>
      </c>
    </row>
    <row r="2903" spans="1:5" x14ac:dyDescent="0.35">
      <c r="A2903" s="125"/>
      <c r="B2903" s="126"/>
      <c r="C2903" s="50" t="s">
        <v>191</v>
      </c>
      <c r="D2903" s="28">
        <v>0.15</v>
      </c>
      <c r="E2903" s="27">
        <v>0</v>
      </c>
    </row>
    <row r="2904" spans="1:5" x14ac:dyDescent="0.35">
      <c r="A2904" s="125"/>
      <c r="B2904" s="126"/>
      <c r="C2904" s="50" t="s">
        <v>192</v>
      </c>
      <c r="D2904" s="28">
        <v>0.2</v>
      </c>
      <c r="E2904" s="27">
        <v>0</v>
      </c>
    </row>
    <row r="2905" spans="1:5" x14ac:dyDescent="0.35">
      <c r="A2905" s="125"/>
      <c r="B2905" s="126"/>
      <c r="C2905" s="50" t="s">
        <v>193</v>
      </c>
      <c r="D2905" s="28">
        <v>0.25</v>
      </c>
      <c r="E2905" s="27">
        <v>0</v>
      </c>
    </row>
    <row r="2906" spans="1:5" x14ac:dyDescent="0.35">
      <c r="A2906" s="125"/>
      <c r="B2906" s="126"/>
      <c r="C2906" s="50" t="s">
        <v>194</v>
      </c>
      <c r="D2906" s="28">
        <v>0.3</v>
      </c>
      <c r="E2906" s="27">
        <v>0</v>
      </c>
    </row>
    <row r="2907" spans="1:5" x14ac:dyDescent="0.35">
      <c r="A2907" s="125"/>
      <c r="B2907" s="126"/>
      <c r="C2907" s="50" t="s">
        <v>195</v>
      </c>
      <c r="D2907" s="28">
        <v>0.35</v>
      </c>
      <c r="E2907" s="27">
        <v>0</v>
      </c>
    </row>
    <row r="2908" spans="1:5" x14ac:dyDescent="0.35">
      <c r="A2908" s="125"/>
      <c r="B2908" s="126"/>
      <c r="C2908" s="50" t="s">
        <v>196</v>
      </c>
      <c r="D2908" s="28">
        <v>0.4</v>
      </c>
      <c r="E2908" s="27">
        <v>0</v>
      </c>
    </row>
    <row r="2909" spans="1:5" x14ac:dyDescent="0.35">
      <c r="A2909" s="125"/>
      <c r="B2909" s="126"/>
      <c r="C2909" s="50" t="s">
        <v>197</v>
      </c>
      <c r="D2909" s="28">
        <v>0.45</v>
      </c>
      <c r="E2909" s="27">
        <v>0</v>
      </c>
    </row>
    <row r="2910" spans="1:5" x14ac:dyDescent="0.35">
      <c r="A2910" s="125"/>
      <c r="B2910" s="126"/>
      <c r="C2910" s="50" t="s">
        <v>198</v>
      </c>
      <c r="D2910" s="28">
        <v>0.5</v>
      </c>
      <c r="E2910" s="27">
        <v>0</v>
      </c>
    </row>
    <row r="2911" spans="1:5" x14ac:dyDescent="0.35">
      <c r="A2911" s="125"/>
      <c r="B2911" s="126"/>
      <c r="C2911" s="50" t="s">
        <v>199</v>
      </c>
      <c r="D2911" s="28">
        <v>0.55000000000000004</v>
      </c>
      <c r="E2911" s="27">
        <v>0</v>
      </c>
    </row>
    <row r="2912" spans="1:5" x14ac:dyDescent="0.35">
      <c r="A2912" s="125"/>
      <c r="B2912" s="126"/>
      <c r="C2912" s="50" t="s">
        <v>200</v>
      </c>
      <c r="D2912" s="28">
        <v>0.6</v>
      </c>
      <c r="E2912" s="27">
        <v>0</v>
      </c>
    </row>
    <row r="2913" spans="1:5" x14ac:dyDescent="0.35">
      <c r="A2913" s="125"/>
      <c r="B2913" s="126"/>
      <c r="C2913" s="50" t="s">
        <v>201</v>
      </c>
      <c r="D2913" s="28">
        <v>0.65</v>
      </c>
      <c r="E2913" s="27">
        <v>0</v>
      </c>
    </row>
    <row r="2914" spans="1:5" x14ac:dyDescent="0.35">
      <c r="A2914" s="125"/>
      <c r="B2914" s="126"/>
      <c r="C2914" s="50" t="s">
        <v>202</v>
      </c>
      <c r="D2914" s="28">
        <v>0.7</v>
      </c>
      <c r="E2914" s="27">
        <v>0</v>
      </c>
    </row>
    <row r="2915" spans="1:5" x14ac:dyDescent="0.35">
      <c r="A2915" s="125"/>
      <c r="B2915" s="126"/>
      <c r="C2915" s="50" t="s">
        <v>203</v>
      </c>
      <c r="D2915" s="28">
        <v>0.75</v>
      </c>
      <c r="E2915" s="27">
        <v>0</v>
      </c>
    </row>
    <row r="2916" spans="1:5" x14ac:dyDescent="0.35">
      <c r="A2916" s="125"/>
      <c r="B2916" s="126"/>
      <c r="C2916" s="50" t="s">
        <v>204</v>
      </c>
      <c r="D2916" s="28">
        <v>0.8</v>
      </c>
      <c r="E2916" s="27">
        <v>0</v>
      </c>
    </row>
    <row r="2917" spans="1:5" x14ac:dyDescent="0.35">
      <c r="A2917" s="125"/>
      <c r="B2917" s="126"/>
      <c r="C2917" s="50" t="s">
        <v>205</v>
      </c>
      <c r="D2917" s="28">
        <v>0.85</v>
      </c>
      <c r="E2917" s="27">
        <v>0</v>
      </c>
    </row>
    <row r="2918" spans="1:5" x14ac:dyDescent="0.35">
      <c r="A2918" s="125"/>
      <c r="B2918" s="126"/>
      <c r="C2918" s="50" t="s">
        <v>206</v>
      </c>
      <c r="D2918" s="28">
        <v>0.9</v>
      </c>
      <c r="E2918" s="27">
        <v>0</v>
      </c>
    </row>
    <row r="2919" spans="1:5" x14ac:dyDescent="0.35">
      <c r="A2919" s="125"/>
      <c r="B2919" s="126"/>
      <c r="C2919" s="50" t="s">
        <v>207</v>
      </c>
      <c r="D2919" s="28">
        <v>0.95</v>
      </c>
      <c r="E2919" s="27">
        <v>0</v>
      </c>
    </row>
    <row r="2920" spans="1:5" x14ac:dyDescent="0.35">
      <c r="A2920" s="125"/>
      <c r="B2920" s="126"/>
      <c r="C2920" s="50" t="s">
        <v>208</v>
      </c>
      <c r="D2920" s="28">
        <v>1</v>
      </c>
      <c r="E2920" s="27">
        <v>0</v>
      </c>
    </row>
    <row r="2921" spans="1:5" x14ac:dyDescent="0.35">
      <c r="A2921" s="125"/>
      <c r="B2921" s="126"/>
      <c r="C2921" s="49" t="s">
        <v>134</v>
      </c>
      <c r="D2921" s="26" t="s">
        <v>136</v>
      </c>
      <c r="E2921" s="26" t="s">
        <v>136</v>
      </c>
    </row>
    <row r="2922" spans="1:5" x14ac:dyDescent="0.35">
      <c r="A2922" s="125"/>
      <c r="B2922" s="126"/>
    </row>
    <row r="2923" spans="1:5" x14ac:dyDescent="0.35">
      <c r="A2923" s="125"/>
      <c r="B2923" s="126"/>
    </row>
    <row r="2924" spans="1:5" x14ac:dyDescent="0.35">
      <c r="A2924" s="125"/>
      <c r="B2924" s="126"/>
    </row>
    <row r="2925" spans="1:5" ht="15" customHeight="1" x14ac:dyDescent="0.35">
      <c r="A2925" s="125">
        <f>A2900+1</f>
        <v>118</v>
      </c>
      <c r="B2925" s="126" t="str">
        <f>"Lista  "  &amp;A2925&amp; "  "&amp; LOOKUP(A2925,'entrada datos Edificación'!$E$3:$E$239,'entrada datos Edificación'!$I$3:$I$239)</f>
        <v>Lista  118  cáñamo</v>
      </c>
      <c r="C2925" s="49" t="s">
        <v>252</v>
      </c>
      <c r="D2925" s="27">
        <v>0</v>
      </c>
      <c r="E2925" s="27">
        <v>0</v>
      </c>
    </row>
    <row r="2926" spans="1:5" ht="15" customHeight="1" x14ac:dyDescent="0.35">
      <c r="A2926" s="125"/>
      <c r="B2926" s="126"/>
      <c r="C2926" s="50" t="s">
        <v>189</v>
      </c>
      <c r="D2926" s="28">
        <v>0.05</v>
      </c>
      <c r="E2926" s="27">
        <v>0</v>
      </c>
    </row>
    <row r="2927" spans="1:5" x14ac:dyDescent="0.35">
      <c r="A2927" s="125"/>
      <c r="B2927" s="126"/>
      <c r="C2927" s="50" t="s">
        <v>190</v>
      </c>
      <c r="D2927" s="28">
        <v>0.1</v>
      </c>
      <c r="E2927" s="27">
        <v>0</v>
      </c>
    </row>
    <row r="2928" spans="1:5" x14ac:dyDescent="0.35">
      <c r="A2928" s="125"/>
      <c r="B2928" s="126"/>
      <c r="C2928" s="50" t="s">
        <v>191</v>
      </c>
      <c r="D2928" s="28">
        <v>0.15</v>
      </c>
      <c r="E2928" s="27">
        <v>0</v>
      </c>
    </row>
    <row r="2929" spans="1:5" x14ac:dyDescent="0.35">
      <c r="A2929" s="125"/>
      <c r="B2929" s="126"/>
      <c r="C2929" s="50" t="s">
        <v>192</v>
      </c>
      <c r="D2929" s="28">
        <v>0.2</v>
      </c>
      <c r="E2929" s="27">
        <v>0</v>
      </c>
    </row>
    <row r="2930" spans="1:5" x14ac:dyDescent="0.35">
      <c r="A2930" s="125"/>
      <c r="B2930" s="126"/>
      <c r="C2930" s="50" t="s">
        <v>193</v>
      </c>
      <c r="D2930" s="28">
        <v>0.25</v>
      </c>
      <c r="E2930" s="27">
        <v>0</v>
      </c>
    </row>
    <row r="2931" spans="1:5" x14ac:dyDescent="0.35">
      <c r="A2931" s="125"/>
      <c r="B2931" s="126"/>
      <c r="C2931" s="50" t="s">
        <v>194</v>
      </c>
      <c r="D2931" s="28">
        <v>0.3</v>
      </c>
      <c r="E2931" s="27">
        <v>0</v>
      </c>
    </row>
    <row r="2932" spans="1:5" x14ac:dyDescent="0.35">
      <c r="A2932" s="125"/>
      <c r="B2932" s="126"/>
      <c r="C2932" s="50" t="s">
        <v>195</v>
      </c>
      <c r="D2932" s="28">
        <v>0.35</v>
      </c>
      <c r="E2932" s="27">
        <v>0</v>
      </c>
    </row>
    <row r="2933" spans="1:5" x14ac:dyDescent="0.35">
      <c r="A2933" s="125"/>
      <c r="B2933" s="126"/>
      <c r="C2933" s="50" t="s">
        <v>196</v>
      </c>
      <c r="D2933" s="28">
        <v>0.4</v>
      </c>
      <c r="E2933" s="27">
        <v>0</v>
      </c>
    </row>
    <row r="2934" spans="1:5" x14ac:dyDescent="0.35">
      <c r="A2934" s="125"/>
      <c r="B2934" s="126"/>
      <c r="C2934" s="50" t="s">
        <v>197</v>
      </c>
      <c r="D2934" s="28">
        <v>0.45</v>
      </c>
      <c r="E2934" s="27">
        <v>0</v>
      </c>
    </row>
    <row r="2935" spans="1:5" x14ac:dyDescent="0.35">
      <c r="A2935" s="125"/>
      <c r="B2935" s="126"/>
      <c r="C2935" s="50" t="s">
        <v>198</v>
      </c>
      <c r="D2935" s="28">
        <v>0.5</v>
      </c>
      <c r="E2935" s="27">
        <v>0</v>
      </c>
    </row>
    <row r="2936" spans="1:5" x14ac:dyDescent="0.35">
      <c r="A2936" s="125"/>
      <c r="B2936" s="126"/>
      <c r="C2936" s="50" t="s">
        <v>199</v>
      </c>
      <c r="D2936" s="28">
        <v>0.55000000000000004</v>
      </c>
      <c r="E2936" s="27">
        <v>0</v>
      </c>
    </row>
    <row r="2937" spans="1:5" x14ac:dyDescent="0.35">
      <c r="A2937" s="125"/>
      <c r="B2937" s="126"/>
      <c r="C2937" s="50" t="s">
        <v>200</v>
      </c>
      <c r="D2937" s="28">
        <v>0.6</v>
      </c>
      <c r="E2937" s="27">
        <v>0</v>
      </c>
    </row>
    <row r="2938" spans="1:5" x14ac:dyDescent="0.35">
      <c r="A2938" s="125"/>
      <c r="B2938" s="126"/>
      <c r="C2938" s="50" t="s">
        <v>201</v>
      </c>
      <c r="D2938" s="28">
        <v>0.65</v>
      </c>
      <c r="E2938" s="27">
        <v>0</v>
      </c>
    </row>
    <row r="2939" spans="1:5" x14ac:dyDescent="0.35">
      <c r="A2939" s="125"/>
      <c r="B2939" s="126"/>
      <c r="C2939" s="50" t="s">
        <v>202</v>
      </c>
      <c r="D2939" s="28">
        <v>0.7</v>
      </c>
      <c r="E2939" s="27">
        <v>0</v>
      </c>
    </row>
    <row r="2940" spans="1:5" x14ac:dyDescent="0.35">
      <c r="A2940" s="125"/>
      <c r="B2940" s="126"/>
      <c r="C2940" s="50" t="s">
        <v>203</v>
      </c>
      <c r="D2940" s="28">
        <v>0.75</v>
      </c>
      <c r="E2940" s="27">
        <v>0</v>
      </c>
    </row>
    <row r="2941" spans="1:5" x14ac:dyDescent="0.35">
      <c r="A2941" s="125"/>
      <c r="B2941" s="126"/>
      <c r="C2941" s="50" t="s">
        <v>204</v>
      </c>
      <c r="D2941" s="28">
        <v>0.8</v>
      </c>
      <c r="E2941" s="27">
        <v>0</v>
      </c>
    </row>
    <row r="2942" spans="1:5" x14ac:dyDescent="0.35">
      <c r="A2942" s="125"/>
      <c r="B2942" s="126"/>
      <c r="C2942" s="50" t="s">
        <v>205</v>
      </c>
      <c r="D2942" s="28">
        <v>0.85</v>
      </c>
      <c r="E2942" s="27">
        <v>0</v>
      </c>
    </row>
    <row r="2943" spans="1:5" x14ac:dyDescent="0.35">
      <c r="A2943" s="125"/>
      <c r="B2943" s="126"/>
      <c r="C2943" s="50" t="s">
        <v>206</v>
      </c>
      <c r="D2943" s="28">
        <v>0.9</v>
      </c>
      <c r="E2943" s="27">
        <v>0</v>
      </c>
    </row>
    <row r="2944" spans="1:5" x14ac:dyDescent="0.35">
      <c r="A2944" s="125"/>
      <c r="B2944" s="126"/>
      <c r="C2944" s="50" t="s">
        <v>207</v>
      </c>
      <c r="D2944" s="28">
        <v>0.95</v>
      </c>
      <c r="E2944" s="27">
        <v>0</v>
      </c>
    </row>
    <row r="2945" spans="1:5" x14ac:dyDescent="0.35">
      <c r="A2945" s="125"/>
      <c r="B2945" s="126"/>
      <c r="C2945" s="50" t="s">
        <v>208</v>
      </c>
      <c r="D2945" s="28">
        <v>1</v>
      </c>
      <c r="E2945" s="27">
        <v>0</v>
      </c>
    </row>
    <row r="2946" spans="1:5" x14ac:dyDescent="0.35">
      <c r="A2946" s="125"/>
      <c r="B2946" s="126"/>
      <c r="C2946" s="49" t="s">
        <v>134</v>
      </c>
      <c r="D2946" s="26" t="s">
        <v>136</v>
      </c>
      <c r="E2946" s="26" t="s">
        <v>136</v>
      </c>
    </row>
    <row r="2947" spans="1:5" x14ac:dyDescent="0.35">
      <c r="A2947" s="125"/>
      <c r="B2947" s="126"/>
    </row>
    <row r="2948" spans="1:5" x14ac:dyDescent="0.35">
      <c r="A2948" s="125"/>
      <c r="B2948" s="126"/>
    </row>
    <row r="2949" spans="1:5" x14ac:dyDescent="0.35">
      <c r="A2949" s="125"/>
      <c r="B2949" s="126"/>
    </row>
    <row r="2950" spans="1:5" ht="15" customHeight="1" x14ac:dyDescent="0.35">
      <c r="A2950" s="125">
        <f>A2925+1</f>
        <v>119</v>
      </c>
      <c r="B2950" s="126" t="str">
        <f>"Lista  "  &amp;A2950&amp; "  "&amp; LOOKUP(A2950,'entrada datos Edificación'!$E$3:$E$239,'entrada datos Edificación'!$I$3:$I$239)</f>
        <v>Lista  119  paja</v>
      </c>
      <c r="C2950" s="49" t="s">
        <v>252</v>
      </c>
      <c r="D2950" s="27">
        <v>0</v>
      </c>
      <c r="E2950" s="27">
        <v>0</v>
      </c>
    </row>
    <row r="2951" spans="1:5" ht="15" customHeight="1" x14ac:dyDescent="0.35">
      <c r="A2951" s="125"/>
      <c r="B2951" s="126"/>
      <c r="C2951" s="50" t="s">
        <v>189</v>
      </c>
      <c r="D2951" s="28">
        <v>0.05</v>
      </c>
      <c r="E2951" s="27">
        <v>0</v>
      </c>
    </row>
    <row r="2952" spans="1:5" x14ac:dyDescent="0.35">
      <c r="A2952" s="125"/>
      <c r="B2952" s="126"/>
      <c r="C2952" s="50" t="s">
        <v>190</v>
      </c>
      <c r="D2952" s="28">
        <v>0.1</v>
      </c>
      <c r="E2952" s="27">
        <v>0</v>
      </c>
    </row>
    <row r="2953" spans="1:5" x14ac:dyDescent="0.35">
      <c r="A2953" s="125"/>
      <c r="B2953" s="126"/>
      <c r="C2953" s="50" t="s">
        <v>191</v>
      </c>
      <c r="D2953" s="28">
        <v>0.15</v>
      </c>
      <c r="E2953" s="27">
        <v>0</v>
      </c>
    </row>
    <row r="2954" spans="1:5" x14ac:dyDescent="0.35">
      <c r="A2954" s="125"/>
      <c r="B2954" s="126"/>
      <c r="C2954" s="50" t="s">
        <v>192</v>
      </c>
      <c r="D2954" s="28">
        <v>0.2</v>
      </c>
      <c r="E2954" s="27">
        <v>0</v>
      </c>
    </row>
    <row r="2955" spans="1:5" x14ac:dyDescent="0.35">
      <c r="A2955" s="125"/>
      <c r="B2955" s="126"/>
      <c r="C2955" s="50" t="s">
        <v>193</v>
      </c>
      <c r="D2955" s="28">
        <v>0.25</v>
      </c>
      <c r="E2955" s="27">
        <v>0</v>
      </c>
    </row>
    <row r="2956" spans="1:5" x14ac:dyDescent="0.35">
      <c r="A2956" s="125"/>
      <c r="B2956" s="126"/>
      <c r="C2956" s="50" t="s">
        <v>194</v>
      </c>
      <c r="D2956" s="28">
        <v>0.3</v>
      </c>
      <c r="E2956" s="27">
        <v>0</v>
      </c>
    </row>
    <row r="2957" spans="1:5" x14ac:dyDescent="0.35">
      <c r="A2957" s="125"/>
      <c r="B2957" s="126"/>
      <c r="C2957" s="50" t="s">
        <v>195</v>
      </c>
      <c r="D2957" s="28">
        <v>0.35</v>
      </c>
      <c r="E2957" s="27">
        <v>0</v>
      </c>
    </row>
    <row r="2958" spans="1:5" x14ac:dyDescent="0.35">
      <c r="A2958" s="125"/>
      <c r="B2958" s="126"/>
      <c r="C2958" s="50" t="s">
        <v>196</v>
      </c>
      <c r="D2958" s="28">
        <v>0.4</v>
      </c>
      <c r="E2958" s="27">
        <v>0</v>
      </c>
    </row>
    <row r="2959" spans="1:5" x14ac:dyDescent="0.35">
      <c r="A2959" s="125"/>
      <c r="B2959" s="126"/>
      <c r="C2959" s="50" t="s">
        <v>197</v>
      </c>
      <c r="D2959" s="28">
        <v>0.45</v>
      </c>
      <c r="E2959" s="27">
        <v>0</v>
      </c>
    </row>
    <row r="2960" spans="1:5" x14ac:dyDescent="0.35">
      <c r="A2960" s="125"/>
      <c r="B2960" s="126"/>
      <c r="C2960" s="50" t="s">
        <v>198</v>
      </c>
      <c r="D2960" s="28">
        <v>0.5</v>
      </c>
      <c r="E2960" s="27">
        <v>0</v>
      </c>
    </row>
    <row r="2961" spans="1:5" x14ac:dyDescent="0.35">
      <c r="A2961" s="125"/>
      <c r="B2961" s="126"/>
      <c r="C2961" s="50" t="s">
        <v>199</v>
      </c>
      <c r="D2961" s="28">
        <v>0.55000000000000004</v>
      </c>
      <c r="E2961" s="27">
        <v>0</v>
      </c>
    </row>
    <row r="2962" spans="1:5" x14ac:dyDescent="0.35">
      <c r="A2962" s="125"/>
      <c r="B2962" s="126"/>
      <c r="C2962" s="50" t="s">
        <v>200</v>
      </c>
      <c r="D2962" s="28">
        <v>0.6</v>
      </c>
      <c r="E2962" s="27">
        <v>0</v>
      </c>
    </row>
    <row r="2963" spans="1:5" x14ac:dyDescent="0.35">
      <c r="A2963" s="125"/>
      <c r="B2963" s="126"/>
      <c r="C2963" s="50" t="s">
        <v>201</v>
      </c>
      <c r="D2963" s="28">
        <v>0.65</v>
      </c>
      <c r="E2963" s="27">
        <v>0</v>
      </c>
    </row>
    <row r="2964" spans="1:5" x14ac:dyDescent="0.35">
      <c r="A2964" s="125"/>
      <c r="B2964" s="126"/>
      <c r="C2964" s="50" t="s">
        <v>202</v>
      </c>
      <c r="D2964" s="28">
        <v>0.7</v>
      </c>
      <c r="E2964" s="27">
        <v>0</v>
      </c>
    </row>
    <row r="2965" spans="1:5" x14ac:dyDescent="0.35">
      <c r="A2965" s="125"/>
      <c r="B2965" s="126"/>
      <c r="C2965" s="50" t="s">
        <v>203</v>
      </c>
      <c r="D2965" s="28">
        <v>0.75</v>
      </c>
      <c r="E2965" s="27">
        <v>0</v>
      </c>
    </row>
    <row r="2966" spans="1:5" x14ac:dyDescent="0.35">
      <c r="A2966" s="125"/>
      <c r="B2966" s="126"/>
      <c r="C2966" s="50" t="s">
        <v>204</v>
      </c>
      <c r="D2966" s="28">
        <v>0.8</v>
      </c>
      <c r="E2966" s="27">
        <v>0</v>
      </c>
    </row>
    <row r="2967" spans="1:5" x14ac:dyDescent="0.35">
      <c r="A2967" s="125"/>
      <c r="B2967" s="126"/>
      <c r="C2967" s="50" t="s">
        <v>205</v>
      </c>
      <c r="D2967" s="28">
        <v>0.85</v>
      </c>
      <c r="E2967" s="27">
        <v>0</v>
      </c>
    </row>
    <row r="2968" spans="1:5" x14ac:dyDescent="0.35">
      <c r="A2968" s="125"/>
      <c r="B2968" s="126"/>
      <c r="C2968" s="50" t="s">
        <v>206</v>
      </c>
      <c r="D2968" s="28">
        <v>0.9</v>
      </c>
      <c r="E2968" s="27">
        <v>0</v>
      </c>
    </row>
    <row r="2969" spans="1:5" x14ac:dyDescent="0.35">
      <c r="A2969" s="125"/>
      <c r="B2969" s="126"/>
      <c r="C2969" s="50" t="s">
        <v>207</v>
      </c>
      <c r="D2969" s="28">
        <v>0.95</v>
      </c>
      <c r="E2969" s="27">
        <v>0</v>
      </c>
    </row>
    <row r="2970" spans="1:5" x14ac:dyDescent="0.35">
      <c r="A2970" s="125"/>
      <c r="B2970" s="126"/>
      <c r="C2970" s="50" t="s">
        <v>208</v>
      </c>
      <c r="D2970" s="28">
        <v>1</v>
      </c>
      <c r="E2970" s="27">
        <v>0</v>
      </c>
    </row>
    <row r="2971" spans="1:5" x14ac:dyDescent="0.35">
      <c r="A2971" s="125"/>
      <c r="B2971" s="126"/>
      <c r="C2971" s="49" t="s">
        <v>134</v>
      </c>
      <c r="D2971" s="26" t="s">
        <v>136</v>
      </c>
      <c r="E2971" s="26" t="s">
        <v>136</v>
      </c>
    </row>
    <row r="2972" spans="1:5" x14ac:dyDescent="0.35">
      <c r="A2972" s="125"/>
      <c r="B2972" s="126"/>
    </row>
    <row r="2973" spans="1:5" x14ac:dyDescent="0.35">
      <c r="A2973" s="125"/>
      <c r="B2973" s="126"/>
    </row>
    <row r="2974" spans="1:5" x14ac:dyDescent="0.35">
      <c r="A2974" s="125"/>
      <c r="B2974" s="126"/>
    </row>
    <row r="2975" spans="1:5" ht="15" customHeight="1" x14ac:dyDescent="0.35">
      <c r="A2975" s="125">
        <f>A2950+1</f>
        <v>120</v>
      </c>
      <c r="B2975" s="126" t="str">
        <f>"Lista  "  &amp;A2975&amp; "  "&amp; LOOKUP(A2975,'entrada datos Edificación'!$E$3:$E$239,'entrada datos Edificación'!$I$3:$I$239)</f>
        <v>Lista  120  guata</v>
      </c>
      <c r="C2975" s="49" t="s">
        <v>252</v>
      </c>
      <c r="D2975" s="27">
        <v>0</v>
      </c>
      <c r="E2975" s="27">
        <v>0</v>
      </c>
    </row>
    <row r="2976" spans="1:5" ht="15" customHeight="1" x14ac:dyDescent="0.35">
      <c r="A2976" s="125"/>
      <c r="B2976" s="126"/>
      <c r="C2976" s="50" t="s">
        <v>189</v>
      </c>
      <c r="D2976" s="28">
        <v>0.05</v>
      </c>
      <c r="E2976" s="27">
        <v>0</v>
      </c>
    </row>
    <row r="2977" spans="1:5" x14ac:dyDescent="0.35">
      <c r="A2977" s="125"/>
      <c r="B2977" s="126"/>
      <c r="C2977" s="50" t="s">
        <v>190</v>
      </c>
      <c r="D2977" s="28">
        <v>0.1</v>
      </c>
      <c r="E2977" s="27">
        <v>0</v>
      </c>
    </row>
    <row r="2978" spans="1:5" x14ac:dyDescent="0.35">
      <c r="A2978" s="125"/>
      <c r="B2978" s="126"/>
      <c r="C2978" s="50" t="s">
        <v>191</v>
      </c>
      <c r="D2978" s="28">
        <v>0.15</v>
      </c>
      <c r="E2978" s="27">
        <v>0</v>
      </c>
    </row>
    <row r="2979" spans="1:5" x14ac:dyDescent="0.35">
      <c r="A2979" s="125"/>
      <c r="B2979" s="126"/>
      <c r="C2979" s="50" t="s">
        <v>192</v>
      </c>
      <c r="D2979" s="28">
        <v>0.2</v>
      </c>
      <c r="E2979" s="27">
        <v>0</v>
      </c>
    </row>
    <row r="2980" spans="1:5" x14ac:dyDescent="0.35">
      <c r="A2980" s="125"/>
      <c r="B2980" s="126"/>
      <c r="C2980" s="50" t="s">
        <v>193</v>
      </c>
      <c r="D2980" s="28">
        <v>0.25</v>
      </c>
      <c r="E2980" s="27">
        <v>0</v>
      </c>
    </row>
    <row r="2981" spans="1:5" x14ac:dyDescent="0.35">
      <c r="A2981" s="125"/>
      <c r="B2981" s="126"/>
      <c r="C2981" s="50" t="s">
        <v>194</v>
      </c>
      <c r="D2981" s="28">
        <v>0.3</v>
      </c>
      <c r="E2981" s="27">
        <v>0</v>
      </c>
    </row>
    <row r="2982" spans="1:5" x14ac:dyDescent="0.35">
      <c r="A2982" s="125"/>
      <c r="B2982" s="126"/>
      <c r="C2982" s="50" t="s">
        <v>195</v>
      </c>
      <c r="D2982" s="28">
        <v>0.35</v>
      </c>
      <c r="E2982" s="27">
        <v>0</v>
      </c>
    </row>
    <row r="2983" spans="1:5" x14ac:dyDescent="0.35">
      <c r="A2983" s="125"/>
      <c r="B2983" s="126"/>
      <c r="C2983" s="50" t="s">
        <v>196</v>
      </c>
      <c r="D2983" s="28">
        <v>0.4</v>
      </c>
      <c r="E2983" s="27">
        <v>0</v>
      </c>
    </row>
    <row r="2984" spans="1:5" x14ac:dyDescent="0.35">
      <c r="A2984" s="125"/>
      <c r="B2984" s="126"/>
      <c r="C2984" s="50" t="s">
        <v>197</v>
      </c>
      <c r="D2984" s="28">
        <v>0.45</v>
      </c>
      <c r="E2984" s="27">
        <v>0</v>
      </c>
    </row>
    <row r="2985" spans="1:5" x14ac:dyDescent="0.35">
      <c r="A2985" s="125"/>
      <c r="B2985" s="126"/>
      <c r="C2985" s="50" t="s">
        <v>198</v>
      </c>
      <c r="D2985" s="28">
        <v>0.5</v>
      </c>
      <c r="E2985" s="27">
        <v>0</v>
      </c>
    </row>
    <row r="2986" spans="1:5" x14ac:dyDescent="0.35">
      <c r="A2986" s="125"/>
      <c r="B2986" s="126"/>
      <c r="C2986" s="50" t="s">
        <v>199</v>
      </c>
      <c r="D2986" s="28">
        <v>0.55000000000000004</v>
      </c>
      <c r="E2986" s="27">
        <v>0</v>
      </c>
    </row>
    <row r="2987" spans="1:5" x14ac:dyDescent="0.35">
      <c r="A2987" s="125"/>
      <c r="B2987" s="126"/>
      <c r="C2987" s="50" t="s">
        <v>200</v>
      </c>
      <c r="D2987" s="28">
        <v>0.6</v>
      </c>
      <c r="E2987" s="27">
        <v>0</v>
      </c>
    </row>
    <row r="2988" spans="1:5" x14ac:dyDescent="0.35">
      <c r="A2988" s="125"/>
      <c r="B2988" s="126"/>
      <c r="C2988" s="50" t="s">
        <v>201</v>
      </c>
      <c r="D2988" s="28">
        <v>0.65</v>
      </c>
      <c r="E2988" s="27">
        <v>0</v>
      </c>
    </row>
    <row r="2989" spans="1:5" x14ac:dyDescent="0.35">
      <c r="A2989" s="125"/>
      <c r="B2989" s="126"/>
      <c r="C2989" s="50" t="s">
        <v>202</v>
      </c>
      <c r="D2989" s="28">
        <v>0.7</v>
      </c>
      <c r="E2989" s="27">
        <v>0</v>
      </c>
    </row>
    <row r="2990" spans="1:5" x14ac:dyDescent="0.35">
      <c r="A2990" s="125"/>
      <c r="B2990" s="126"/>
      <c r="C2990" s="50" t="s">
        <v>203</v>
      </c>
      <c r="D2990" s="28">
        <v>0.75</v>
      </c>
      <c r="E2990" s="27">
        <v>0</v>
      </c>
    </row>
    <row r="2991" spans="1:5" x14ac:dyDescent="0.35">
      <c r="A2991" s="125"/>
      <c r="B2991" s="126"/>
      <c r="C2991" s="50" t="s">
        <v>204</v>
      </c>
      <c r="D2991" s="28">
        <v>0.8</v>
      </c>
      <c r="E2991" s="27">
        <v>0</v>
      </c>
    </row>
    <row r="2992" spans="1:5" x14ac:dyDescent="0.35">
      <c r="A2992" s="125"/>
      <c r="B2992" s="126"/>
      <c r="C2992" s="50" t="s">
        <v>205</v>
      </c>
      <c r="D2992" s="28">
        <v>0.85</v>
      </c>
      <c r="E2992" s="27">
        <v>0</v>
      </c>
    </row>
    <row r="2993" spans="1:5" x14ac:dyDescent="0.35">
      <c r="A2993" s="125"/>
      <c r="B2993" s="126"/>
      <c r="C2993" s="50" t="s">
        <v>206</v>
      </c>
      <c r="D2993" s="28">
        <v>0.9</v>
      </c>
      <c r="E2993" s="27">
        <v>0</v>
      </c>
    </row>
    <row r="2994" spans="1:5" x14ac:dyDescent="0.35">
      <c r="A2994" s="125"/>
      <c r="B2994" s="126"/>
      <c r="C2994" s="50" t="s">
        <v>207</v>
      </c>
      <c r="D2994" s="28">
        <v>0.95</v>
      </c>
      <c r="E2994" s="27">
        <v>0</v>
      </c>
    </row>
    <row r="2995" spans="1:5" x14ac:dyDescent="0.35">
      <c r="A2995" s="125"/>
      <c r="B2995" s="126"/>
      <c r="C2995" s="50" t="s">
        <v>208</v>
      </c>
      <c r="D2995" s="28">
        <v>1</v>
      </c>
      <c r="E2995" s="27">
        <v>0</v>
      </c>
    </row>
    <row r="2996" spans="1:5" x14ac:dyDescent="0.35">
      <c r="A2996" s="125"/>
      <c r="B2996" s="126"/>
      <c r="C2996" s="49" t="s">
        <v>134</v>
      </c>
      <c r="D2996" s="26" t="s">
        <v>136</v>
      </c>
      <c r="E2996" s="26" t="s">
        <v>136</v>
      </c>
    </row>
    <row r="2997" spans="1:5" x14ac:dyDescent="0.35">
      <c r="A2997" s="125"/>
      <c r="B2997" s="126"/>
    </row>
    <row r="2998" spans="1:5" x14ac:dyDescent="0.35">
      <c r="A2998" s="125"/>
      <c r="B2998" s="126"/>
    </row>
    <row r="2999" spans="1:5" x14ac:dyDescent="0.35">
      <c r="A2999" s="125"/>
      <c r="B2999" s="126"/>
    </row>
    <row r="3000" spans="1:5" ht="15" customHeight="1" x14ac:dyDescent="0.35">
      <c r="A3000" s="125">
        <f>A2975+1</f>
        <v>121</v>
      </c>
      <c r="B3000" s="126" t="str">
        <f>"Lista  "  &amp;A3000&amp; "  "&amp; LOOKUP(A3000,'entrada datos Edificación'!$E$3:$E$239,'entrada datos Edificación'!$I$3:$I$239)</f>
        <v>Lista  121  hierba</v>
      </c>
      <c r="C3000" s="49" t="s">
        <v>252</v>
      </c>
      <c r="D3000" s="27">
        <v>0</v>
      </c>
      <c r="E3000" s="27">
        <v>0</v>
      </c>
    </row>
    <row r="3001" spans="1:5" ht="15" customHeight="1" x14ac:dyDescent="0.35">
      <c r="A3001" s="125"/>
      <c r="B3001" s="126"/>
      <c r="C3001" s="50" t="s">
        <v>189</v>
      </c>
      <c r="D3001" s="28">
        <v>0.05</v>
      </c>
      <c r="E3001" s="27">
        <v>0</v>
      </c>
    </row>
    <row r="3002" spans="1:5" x14ac:dyDescent="0.35">
      <c r="A3002" s="125"/>
      <c r="B3002" s="126"/>
      <c r="C3002" s="50" t="s">
        <v>190</v>
      </c>
      <c r="D3002" s="28">
        <v>0.1</v>
      </c>
      <c r="E3002" s="27">
        <v>0</v>
      </c>
    </row>
    <row r="3003" spans="1:5" x14ac:dyDescent="0.35">
      <c r="A3003" s="125"/>
      <c r="B3003" s="126"/>
      <c r="C3003" s="50" t="s">
        <v>191</v>
      </c>
      <c r="D3003" s="28">
        <v>0.15</v>
      </c>
      <c r="E3003" s="27">
        <v>0</v>
      </c>
    </row>
    <row r="3004" spans="1:5" x14ac:dyDescent="0.35">
      <c r="A3004" s="125"/>
      <c r="B3004" s="126"/>
      <c r="C3004" s="50" t="s">
        <v>192</v>
      </c>
      <c r="D3004" s="28">
        <v>0.2</v>
      </c>
      <c r="E3004" s="27">
        <v>0</v>
      </c>
    </row>
    <row r="3005" spans="1:5" x14ac:dyDescent="0.35">
      <c r="A3005" s="125"/>
      <c r="B3005" s="126"/>
      <c r="C3005" s="50" t="s">
        <v>193</v>
      </c>
      <c r="D3005" s="28">
        <v>0.25</v>
      </c>
      <c r="E3005" s="27">
        <v>0</v>
      </c>
    </row>
    <row r="3006" spans="1:5" x14ac:dyDescent="0.35">
      <c r="A3006" s="125"/>
      <c r="B3006" s="126"/>
      <c r="C3006" s="50" t="s">
        <v>194</v>
      </c>
      <c r="D3006" s="28">
        <v>0.3</v>
      </c>
      <c r="E3006" s="27">
        <v>0</v>
      </c>
    </row>
    <row r="3007" spans="1:5" x14ac:dyDescent="0.35">
      <c r="A3007" s="125"/>
      <c r="B3007" s="126"/>
      <c r="C3007" s="50" t="s">
        <v>195</v>
      </c>
      <c r="D3007" s="28">
        <v>0.35</v>
      </c>
      <c r="E3007" s="27">
        <v>0</v>
      </c>
    </row>
    <row r="3008" spans="1:5" x14ac:dyDescent="0.35">
      <c r="A3008" s="125"/>
      <c r="B3008" s="126"/>
      <c r="C3008" s="50" t="s">
        <v>196</v>
      </c>
      <c r="D3008" s="28">
        <v>0.4</v>
      </c>
      <c r="E3008" s="27">
        <v>0</v>
      </c>
    </row>
    <row r="3009" spans="1:5" x14ac:dyDescent="0.35">
      <c r="A3009" s="125"/>
      <c r="B3009" s="126"/>
      <c r="C3009" s="50" t="s">
        <v>197</v>
      </c>
      <c r="D3009" s="28">
        <v>0.45</v>
      </c>
      <c r="E3009" s="27">
        <v>0</v>
      </c>
    </row>
    <row r="3010" spans="1:5" x14ac:dyDescent="0.35">
      <c r="A3010" s="125"/>
      <c r="B3010" s="126"/>
      <c r="C3010" s="50" t="s">
        <v>198</v>
      </c>
      <c r="D3010" s="28">
        <v>0.5</v>
      </c>
      <c r="E3010" s="27">
        <v>0</v>
      </c>
    </row>
    <row r="3011" spans="1:5" x14ac:dyDescent="0.35">
      <c r="A3011" s="125"/>
      <c r="B3011" s="126"/>
      <c r="C3011" s="50" t="s">
        <v>199</v>
      </c>
      <c r="D3011" s="28">
        <v>0.55000000000000004</v>
      </c>
      <c r="E3011" s="27">
        <v>0</v>
      </c>
    </row>
    <row r="3012" spans="1:5" x14ac:dyDescent="0.35">
      <c r="A3012" s="125"/>
      <c r="B3012" s="126"/>
      <c r="C3012" s="50" t="s">
        <v>200</v>
      </c>
      <c r="D3012" s="28">
        <v>0.6</v>
      </c>
      <c r="E3012" s="27">
        <v>0</v>
      </c>
    </row>
    <row r="3013" spans="1:5" x14ac:dyDescent="0.35">
      <c r="A3013" s="125"/>
      <c r="B3013" s="126"/>
      <c r="C3013" s="50" t="s">
        <v>201</v>
      </c>
      <c r="D3013" s="28">
        <v>0.65</v>
      </c>
      <c r="E3013" s="27">
        <v>0</v>
      </c>
    </row>
    <row r="3014" spans="1:5" x14ac:dyDescent="0.35">
      <c r="A3014" s="125"/>
      <c r="B3014" s="126"/>
      <c r="C3014" s="50" t="s">
        <v>202</v>
      </c>
      <c r="D3014" s="28">
        <v>0.7</v>
      </c>
      <c r="E3014" s="27">
        <v>0</v>
      </c>
    </row>
    <row r="3015" spans="1:5" x14ac:dyDescent="0.35">
      <c r="A3015" s="125"/>
      <c r="B3015" s="126"/>
      <c r="C3015" s="50" t="s">
        <v>203</v>
      </c>
      <c r="D3015" s="28">
        <v>0.75</v>
      </c>
      <c r="E3015" s="27">
        <v>0</v>
      </c>
    </row>
    <row r="3016" spans="1:5" x14ac:dyDescent="0.35">
      <c r="A3016" s="125"/>
      <c r="B3016" s="126"/>
      <c r="C3016" s="50" t="s">
        <v>204</v>
      </c>
      <c r="D3016" s="28">
        <v>0.8</v>
      </c>
      <c r="E3016" s="27">
        <v>0</v>
      </c>
    </row>
    <row r="3017" spans="1:5" x14ac:dyDescent="0.35">
      <c r="A3017" s="125"/>
      <c r="B3017" s="126"/>
      <c r="C3017" s="50" t="s">
        <v>205</v>
      </c>
      <c r="D3017" s="28">
        <v>0.85</v>
      </c>
      <c r="E3017" s="27">
        <v>0</v>
      </c>
    </row>
    <row r="3018" spans="1:5" x14ac:dyDescent="0.35">
      <c r="A3018" s="125"/>
      <c r="B3018" s="126"/>
      <c r="C3018" s="50" t="s">
        <v>206</v>
      </c>
      <c r="D3018" s="28">
        <v>0.9</v>
      </c>
      <c r="E3018" s="27">
        <v>0</v>
      </c>
    </row>
    <row r="3019" spans="1:5" x14ac:dyDescent="0.35">
      <c r="A3019" s="125"/>
      <c r="B3019" s="126"/>
      <c r="C3019" s="50" t="s">
        <v>207</v>
      </c>
      <c r="D3019" s="28">
        <v>0.95</v>
      </c>
      <c r="E3019" s="27">
        <v>0</v>
      </c>
    </row>
    <row r="3020" spans="1:5" x14ac:dyDescent="0.35">
      <c r="A3020" s="125"/>
      <c r="B3020" s="126"/>
      <c r="C3020" s="50" t="s">
        <v>208</v>
      </c>
      <c r="D3020" s="28">
        <v>1</v>
      </c>
      <c r="E3020" s="27">
        <v>0</v>
      </c>
    </row>
    <row r="3021" spans="1:5" x14ac:dyDescent="0.35">
      <c r="A3021" s="125"/>
      <c r="B3021" s="126"/>
      <c r="C3021" s="49" t="s">
        <v>134</v>
      </c>
      <c r="D3021" s="26" t="s">
        <v>136</v>
      </c>
      <c r="E3021" s="26" t="s">
        <v>136</v>
      </c>
    </row>
    <row r="3022" spans="1:5" x14ac:dyDescent="0.35">
      <c r="A3022" s="125"/>
      <c r="B3022" s="126"/>
    </row>
    <row r="3023" spans="1:5" x14ac:dyDescent="0.35">
      <c r="A3023" s="125"/>
      <c r="B3023" s="126"/>
    </row>
    <row r="3024" spans="1:5" x14ac:dyDescent="0.35">
      <c r="A3024" s="125"/>
      <c r="B3024" s="126"/>
    </row>
    <row r="3025" spans="1:5" ht="15" customHeight="1" x14ac:dyDescent="0.35">
      <c r="A3025" s="125">
        <f>A3000+1</f>
        <v>122</v>
      </c>
      <c r="B3025" s="126" t="str">
        <f>"Lista  "  &amp;A3025&amp; "  "&amp; LOOKUP(A3025,'entrada datos Edificación'!$E$3:$E$239,'entrada datos Edificación'!$I$3:$I$239)</f>
        <v>Lista  122  lana de oveja</v>
      </c>
      <c r="C3025" s="49" t="s">
        <v>252</v>
      </c>
      <c r="D3025" s="27">
        <v>0</v>
      </c>
      <c r="E3025" s="27">
        <v>0</v>
      </c>
    </row>
    <row r="3026" spans="1:5" ht="15" customHeight="1" x14ac:dyDescent="0.35">
      <c r="A3026" s="125"/>
      <c r="B3026" s="126"/>
      <c r="C3026" s="50" t="s">
        <v>189</v>
      </c>
      <c r="D3026" s="28">
        <v>0.05</v>
      </c>
      <c r="E3026" s="27">
        <v>0</v>
      </c>
    </row>
    <row r="3027" spans="1:5" x14ac:dyDescent="0.35">
      <c r="A3027" s="125"/>
      <c r="B3027" s="126"/>
      <c r="C3027" s="50" t="s">
        <v>190</v>
      </c>
      <c r="D3027" s="28">
        <v>0.1</v>
      </c>
      <c r="E3027" s="27">
        <v>0</v>
      </c>
    </row>
    <row r="3028" spans="1:5" x14ac:dyDescent="0.35">
      <c r="A3028" s="125"/>
      <c r="B3028" s="126"/>
      <c r="C3028" s="50" t="s">
        <v>191</v>
      </c>
      <c r="D3028" s="28">
        <v>0.15</v>
      </c>
      <c r="E3028" s="27">
        <v>0</v>
      </c>
    </row>
    <row r="3029" spans="1:5" x14ac:dyDescent="0.35">
      <c r="A3029" s="125"/>
      <c r="B3029" s="126"/>
      <c r="C3029" s="50" t="s">
        <v>192</v>
      </c>
      <c r="D3029" s="28">
        <v>0.2</v>
      </c>
      <c r="E3029" s="27">
        <v>0</v>
      </c>
    </row>
    <row r="3030" spans="1:5" x14ac:dyDescent="0.35">
      <c r="A3030" s="125"/>
      <c r="B3030" s="126"/>
      <c r="C3030" s="50" t="s">
        <v>193</v>
      </c>
      <c r="D3030" s="28">
        <v>0.25</v>
      </c>
      <c r="E3030" s="27">
        <v>0</v>
      </c>
    </row>
    <row r="3031" spans="1:5" x14ac:dyDescent="0.35">
      <c r="A3031" s="125"/>
      <c r="B3031" s="126"/>
      <c r="C3031" s="50" t="s">
        <v>194</v>
      </c>
      <c r="D3031" s="28">
        <v>0.3</v>
      </c>
      <c r="E3031" s="27">
        <v>0</v>
      </c>
    </row>
    <row r="3032" spans="1:5" x14ac:dyDescent="0.35">
      <c r="A3032" s="125"/>
      <c r="B3032" s="126"/>
      <c r="C3032" s="50" t="s">
        <v>195</v>
      </c>
      <c r="D3032" s="28">
        <v>0.35</v>
      </c>
      <c r="E3032" s="27">
        <v>0</v>
      </c>
    </row>
    <row r="3033" spans="1:5" x14ac:dyDescent="0.35">
      <c r="A3033" s="125"/>
      <c r="B3033" s="126"/>
      <c r="C3033" s="50" t="s">
        <v>196</v>
      </c>
      <c r="D3033" s="28">
        <v>0.4</v>
      </c>
      <c r="E3033" s="27">
        <v>0</v>
      </c>
    </row>
    <row r="3034" spans="1:5" x14ac:dyDescent="0.35">
      <c r="A3034" s="125"/>
      <c r="B3034" s="126"/>
      <c r="C3034" s="50" t="s">
        <v>197</v>
      </c>
      <c r="D3034" s="28">
        <v>0.45</v>
      </c>
      <c r="E3034" s="27">
        <v>0</v>
      </c>
    </row>
    <row r="3035" spans="1:5" x14ac:dyDescent="0.35">
      <c r="A3035" s="125"/>
      <c r="B3035" s="126"/>
      <c r="C3035" s="50" t="s">
        <v>198</v>
      </c>
      <c r="D3035" s="28">
        <v>0.5</v>
      </c>
      <c r="E3035" s="27">
        <v>0</v>
      </c>
    </row>
    <row r="3036" spans="1:5" x14ac:dyDescent="0.35">
      <c r="A3036" s="125"/>
      <c r="B3036" s="126"/>
      <c r="C3036" s="50" t="s">
        <v>199</v>
      </c>
      <c r="D3036" s="28">
        <v>0.55000000000000004</v>
      </c>
      <c r="E3036" s="27">
        <v>0</v>
      </c>
    </row>
    <row r="3037" spans="1:5" x14ac:dyDescent="0.35">
      <c r="A3037" s="125"/>
      <c r="B3037" s="126"/>
      <c r="C3037" s="50" t="s">
        <v>200</v>
      </c>
      <c r="D3037" s="28">
        <v>0.6</v>
      </c>
      <c r="E3037" s="27">
        <v>0</v>
      </c>
    </row>
    <row r="3038" spans="1:5" x14ac:dyDescent="0.35">
      <c r="A3038" s="125"/>
      <c r="B3038" s="126"/>
      <c r="C3038" s="50" t="s">
        <v>201</v>
      </c>
      <c r="D3038" s="28">
        <v>0.65</v>
      </c>
      <c r="E3038" s="27">
        <v>0</v>
      </c>
    </row>
    <row r="3039" spans="1:5" x14ac:dyDescent="0.35">
      <c r="A3039" s="125"/>
      <c r="B3039" s="126"/>
      <c r="C3039" s="50" t="s">
        <v>202</v>
      </c>
      <c r="D3039" s="28">
        <v>0.7</v>
      </c>
      <c r="E3039" s="27">
        <v>0</v>
      </c>
    </row>
    <row r="3040" spans="1:5" x14ac:dyDescent="0.35">
      <c r="A3040" s="125"/>
      <c r="B3040" s="126"/>
      <c r="C3040" s="50" t="s">
        <v>203</v>
      </c>
      <c r="D3040" s="28">
        <v>0.75</v>
      </c>
      <c r="E3040" s="27">
        <v>0</v>
      </c>
    </row>
    <row r="3041" spans="1:5" x14ac:dyDescent="0.35">
      <c r="A3041" s="125"/>
      <c r="B3041" s="126"/>
      <c r="C3041" s="50" t="s">
        <v>204</v>
      </c>
      <c r="D3041" s="28">
        <v>0.8</v>
      </c>
      <c r="E3041" s="27">
        <v>0</v>
      </c>
    </row>
    <row r="3042" spans="1:5" x14ac:dyDescent="0.35">
      <c r="A3042" s="125"/>
      <c r="B3042" s="126"/>
      <c r="C3042" s="50" t="s">
        <v>205</v>
      </c>
      <c r="D3042" s="28">
        <v>0.85</v>
      </c>
      <c r="E3042" s="27">
        <v>0</v>
      </c>
    </row>
    <row r="3043" spans="1:5" x14ac:dyDescent="0.35">
      <c r="A3043" s="125"/>
      <c r="B3043" s="126"/>
      <c r="C3043" s="50" t="s">
        <v>206</v>
      </c>
      <c r="D3043" s="28">
        <v>0.9</v>
      </c>
      <c r="E3043" s="27">
        <v>0</v>
      </c>
    </row>
    <row r="3044" spans="1:5" x14ac:dyDescent="0.35">
      <c r="A3044" s="125"/>
      <c r="B3044" s="126"/>
      <c r="C3044" s="50" t="s">
        <v>207</v>
      </c>
      <c r="D3044" s="28">
        <v>0.95</v>
      </c>
      <c r="E3044" s="27">
        <v>0</v>
      </c>
    </row>
    <row r="3045" spans="1:5" x14ac:dyDescent="0.35">
      <c r="A3045" s="125"/>
      <c r="B3045" s="126"/>
      <c r="C3045" s="50" t="s">
        <v>208</v>
      </c>
      <c r="D3045" s="28">
        <v>1</v>
      </c>
      <c r="E3045" s="27">
        <v>0</v>
      </c>
    </row>
    <row r="3046" spans="1:5" x14ac:dyDescent="0.35">
      <c r="A3046" s="125"/>
      <c r="B3046" s="126"/>
      <c r="C3046" s="49" t="s">
        <v>134</v>
      </c>
      <c r="D3046" s="26" t="s">
        <v>136</v>
      </c>
      <c r="E3046" s="26" t="s">
        <v>136</v>
      </c>
    </row>
    <row r="3047" spans="1:5" x14ac:dyDescent="0.35">
      <c r="A3047" s="125"/>
      <c r="B3047" s="126"/>
    </row>
    <row r="3048" spans="1:5" x14ac:dyDescent="0.35">
      <c r="A3048" s="125"/>
      <c r="B3048" s="126"/>
    </row>
    <row r="3049" spans="1:5" x14ac:dyDescent="0.35">
      <c r="A3049" s="125"/>
      <c r="B3049" s="126"/>
    </row>
    <row r="3050" spans="1:5" ht="15" customHeight="1" x14ac:dyDescent="0.35">
      <c r="A3050" s="125">
        <f>A3025+1</f>
        <v>123</v>
      </c>
      <c r="B3050" s="126" t="str">
        <f>"Lista  "  &amp;A3050&amp; "  "&amp; LOOKUP(A3050,'entrada datos Edificación'!$E$3:$E$239,'entrada datos Edificación'!$I$3:$I$239)</f>
        <v>Lista  123  caucho y elastomeros</v>
      </c>
      <c r="C3050" s="49" t="s">
        <v>252</v>
      </c>
      <c r="D3050" s="27">
        <v>0</v>
      </c>
      <c r="E3050" s="27">
        <v>0</v>
      </c>
    </row>
    <row r="3051" spans="1:5" ht="15" customHeight="1" x14ac:dyDescent="0.35">
      <c r="A3051" s="125"/>
      <c r="B3051" s="126"/>
      <c r="C3051" s="50" t="s">
        <v>189</v>
      </c>
      <c r="D3051" s="28">
        <v>0.05</v>
      </c>
      <c r="E3051" s="27">
        <v>0</v>
      </c>
    </row>
    <row r="3052" spans="1:5" x14ac:dyDescent="0.35">
      <c r="A3052" s="125"/>
      <c r="B3052" s="126"/>
      <c r="C3052" s="50" t="s">
        <v>190</v>
      </c>
      <c r="D3052" s="28">
        <v>0.1</v>
      </c>
      <c r="E3052" s="27">
        <v>0</v>
      </c>
    </row>
    <row r="3053" spans="1:5" x14ac:dyDescent="0.35">
      <c r="A3053" s="125"/>
      <c r="B3053" s="126"/>
      <c r="C3053" s="50" t="s">
        <v>191</v>
      </c>
      <c r="D3053" s="28">
        <v>0.15</v>
      </c>
      <c r="E3053" s="27">
        <v>0</v>
      </c>
    </row>
    <row r="3054" spans="1:5" x14ac:dyDescent="0.35">
      <c r="A3054" s="125"/>
      <c r="B3054" s="126"/>
      <c r="C3054" s="50" t="s">
        <v>192</v>
      </c>
      <c r="D3054" s="28">
        <v>0.2</v>
      </c>
      <c r="E3054" s="27">
        <v>0</v>
      </c>
    </row>
    <row r="3055" spans="1:5" x14ac:dyDescent="0.35">
      <c r="A3055" s="125"/>
      <c r="B3055" s="126"/>
      <c r="C3055" s="50" t="s">
        <v>193</v>
      </c>
      <c r="D3055" s="28">
        <v>0.25</v>
      </c>
      <c r="E3055" s="27">
        <v>0</v>
      </c>
    </row>
    <row r="3056" spans="1:5" x14ac:dyDescent="0.35">
      <c r="A3056" s="125"/>
      <c r="B3056" s="126"/>
      <c r="C3056" s="50" t="s">
        <v>194</v>
      </c>
      <c r="D3056" s="28">
        <v>0.3</v>
      </c>
      <c r="E3056" s="27">
        <v>0</v>
      </c>
    </row>
    <row r="3057" spans="1:5" x14ac:dyDescent="0.35">
      <c r="A3057" s="125"/>
      <c r="B3057" s="126"/>
      <c r="C3057" s="50" t="s">
        <v>195</v>
      </c>
      <c r="D3057" s="28">
        <v>0.35</v>
      </c>
      <c r="E3057" s="27">
        <v>0</v>
      </c>
    </row>
    <row r="3058" spans="1:5" x14ac:dyDescent="0.35">
      <c r="A3058" s="125"/>
      <c r="B3058" s="126"/>
      <c r="C3058" s="50" t="s">
        <v>196</v>
      </c>
      <c r="D3058" s="28">
        <v>0.4</v>
      </c>
      <c r="E3058" s="27">
        <v>0</v>
      </c>
    </row>
    <row r="3059" spans="1:5" x14ac:dyDescent="0.35">
      <c r="A3059" s="125"/>
      <c r="B3059" s="126"/>
      <c r="C3059" s="50" t="s">
        <v>197</v>
      </c>
      <c r="D3059" s="28">
        <v>0.45</v>
      </c>
      <c r="E3059" s="27">
        <v>0</v>
      </c>
    </row>
    <row r="3060" spans="1:5" x14ac:dyDescent="0.35">
      <c r="A3060" s="125"/>
      <c r="B3060" s="126"/>
      <c r="C3060" s="50" t="s">
        <v>198</v>
      </c>
      <c r="D3060" s="28">
        <v>0.5</v>
      </c>
      <c r="E3060" s="27">
        <v>0</v>
      </c>
    </row>
    <row r="3061" spans="1:5" x14ac:dyDescent="0.35">
      <c r="A3061" s="125"/>
      <c r="B3061" s="126"/>
      <c r="C3061" s="50" t="s">
        <v>199</v>
      </c>
      <c r="D3061" s="28">
        <v>0.55000000000000004</v>
      </c>
      <c r="E3061" s="27">
        <v>0</v>
      </c>
    </row>
    <row r="3062" spans="1:5" x14ac:dyDescent="0.35">
      <c r="A3062" s="125"/>
      <c r="B3062" s="126"/>
      <c r="C3062" s="50" t="s">
        <v>200</v>
      </c>
      <c r="D3062" s="28">
        <v>0.6</v>
      </c>
      <c r="E3062" s="27">
        <v>0</v>
      </c>
    </row>
    <row r="3063" spans="1:5" x14ac:dyDescent="0.35">
      <c r="A3063" s="125"/>
      <c r="B3063" s="126"/>
      <c r="C3063" s="50" t="s">
        <v>201</v>
      </c>
      <c r="D3063" s="28">
        <v>0.65</v>
      </c>
      <c r="E3063" s="27">
        <v>0</v>
      </c>
    </row>
    <row r="3064" spans="1:5" x14ac:dyDescent="0.35">
      <c r="A3064" s="125"/>
      <c r="B3064" s="126"/>
      <c r="C3064" s="50" t="s">
        <v>202</v>
      </c>
      <c r="D3064" s="28">
        <v>0.7</v>
      </c>
      <c r="E3064" s="27">
        <v>0</v>
      </c>
    </row>
    <row r="3065" spans="1:5" x14ac:dyDescent="0.35">
      <c r="A3065" s="125"/>
      <c r="B3065" s="126"/>
      <c r="C3065" s="50" t="s">
        <v>203</v>
      </c>
      <c r="D3065" s="28">
        <v>0.75</v>
      </c>
      <c r="E3065" s="27">
        <v>0</v>
      </c>
    </row>
    <row r="3066" spans="1:5" x14ac:dyDescent="0.35">
      <c r="A3066" s="125"/>
      <c r="B3066" s="126"/>
      <c r="C3066" s="50" t="s">
        <v>204</v>
      </c>
      <c r="D3066" s="28">
        <v>0.8</v>
      </c>
      <c r="E3066" s="27">
        <v>0</v>
      </c>
    </row>
    <row r="3067" spans="1:5" x14ac:dyDescent="0.35">
      <c r="A3067" s="125"/>
      <c r="B3067" s="126"/>
      <c r="C3067" s="50" t="s">
        <v>205</v>
      </c>
      <c r="D3067" s="28">
        <v>0.85</v>
      </c>
      <c r="E3067" s="27">
        <v>0</v>
      </c>
    </row>
    <row r="3068" spans="1:5" x14ac:dyDescent="0.35">
      <c r="A3068" s="125"/>
      <c r="B3068" s="126"/>
      <c r="C3068" s="50" t="s">
        <v>206</v>
      </c>
      <c r="D3068" s="28">
        <v>0.9</v>
      </c>
      <c r="E3068" s="27">
        <v>0</v>
      </c>
    </row>
    <row r="3069" spans="1:5" x14ac:dyDescent="0.35">
      <c r="A3069" s="125"/>
      <c r="B3069" s="126"/>
      <c r="C3069" s="50" t="s">
        <v>207</v>
      </c>
      <c r="D3069" s="28">
        <v>0.95</v>
      </c>
      <c r="E3069" s="27">
        <v>0</v>
      </c>
    </row>
    <row r="3070" spans="1:5" x14ac:dyDescent="0.35">
      <c r="A3070" s="125"/>
      <c r="B3070" s="126"/>
      <c r="C3070" s="50" t="s">
        <v>208</v>
      </c>
      <c r="D3070" s="28">
        <v>1</v>
      </c>
      <c r="E3070" s="27">
        <v>0</v>
      </c>
    </row>
    <row r="3071" spans="1:5" x14ac:dyDescent="0.35">
      <c r="A3071" s="125"/>
      <c r="B3071" s="126"/>
      <c r="C3071" s="49" t="s">
        <v>134</v>
      </c>
      <c r="D3071" s="26" t="s">
        <v>136</v>
      </c>
      <c r="E3071" s="26" t="s">
        <v>136</v>
      </c>
    </row>
    <row r="3072" spans="1:5" x14ac:dyDescent="0.35">
      <c r="A3072" s="125"/>
      <c r="B3072" s="126"/>
    </row>
    <row r="3073" spans="1:5" x14ac:dyDescent="0.35">
      <c r="A3073" s="125"/>
      <c r="B3073" s="126"/>
    </row>
    <row r="3074" spans="1:5" x14ac:dyDescent="0.35">
      <c r="A3074" s="125"/>
      <c r="B3074" s="126"/>
    </row>
    <row r="3075" spans="1:5" ht="15" customHeight="1" x14ac:dyDescent="0.35">
      <c r="A3075" s="125">
        <f>A3050+1</f>
        <v>124</v>
      </c>
      <c r="B3075" s="126" t="str">
        <f>"Lista  "  &amp;A3075&amp; "  "&amp; LOOKUP(A3075,'entrada datos Edificación'!$E$3:$E$239,'entrada datos Edificación'!$I$3:$I$239)</f>
        <v>Lista  124  otros</v>
      </c>
      <c r="C3075" s="49" t="s">
        <v>252</v>
      </c>
      <c r="D3075" s="27">
        <v>0</v>
      </c>
      <c r="E3075" s="27">
        <v>0</v>
      </c>
    </row>
    <row r="3076" spans="1:5" ht="15" customHeight="1" x14ac:dyDescent="0.35">
      <c r="A3076" s="125"/>
      <c r="B3076" s="126"/>
      <c r="C3076" s="50" t="s">
        <v>189</v>
      </c>
      <c r="D3076" s="28">
        <v>0.05</v>
      </c>
      <c r="E3076" s="27">
        <v>0</v>
      </c>
    </row>
    <row r="3077" spans="1:5" x14ac:dyDescent="0.35">
      <c r="A3077" s="125"/>
      <c r="B3077" s="126"/>
      <c r="C3077" s="50" t="s">
        <v>190</v>
      </c>
      <c r="D3077" s="28">
        <v>0.1</v>
      </c>
      <c r="E3077" s="27">
        <v>0</v>
      </c>
    </row>
    <row r="3078" spans="1:5" x14ac:dyDescent="0.35">
      <c r="A3078" s="125"/>
      <c r="B3078" s="126"/>
      <c r="C3078" s="50" t="s">
        <v>191</v>
      </c>
      <c r="D3078" s="28">
        <v>0.15</v>
      </c>
      <c r="E3078" s="27">
        <v>0</v>
      </c>
    </row>
    <row r="3079" spans="1:5" x14ac:dyDescent="0.35">
      <c r="A3079" s="125"/>
      <c r="B3079" s="126"/>
      <c r="C3079" s="50" t="s">
        <v>192</v>
      </c>
      <c r="D3079" s="28">
        <v>0.2</v>
      </c>
      <c r="E3079" s="27">
        <v>0</v>
      </c>
    </row>
    <row r="3080" spans="1:5" x14ac:dyDescent="0.35">
      <c r="A3080" s="125"/>
      <c r="B3080" s="126"/>
      <c r="C3080" s="50" t="s">
        <v>193</v>
      </c>
      <c r="D3080" s="28">
        <v>0.25</v>
      </c>
      <c r="E3080" s="27">
        <v>0</v>
      </c>
    </row>
    <row r="3081" spans="1:5" x14ac:dyDescent="0.35">
      <c r="A3081" s="125"/>
      <c r="B3081" s="126"/>
      <c r="C3081" s="50" t="s">
        <v>194</v>
      </c>
      <c r="D3081" s="28">
        <v>0.3</v>
      </c>
      <c r="E3081" s="27">
        <v>0</v>
      </c>
    </row>
    <row r="3082" spans="1:5" x14ac:dyDescent="0.35">
      <c r="A3082" s="125"/>
      <c r="B3082" s="126"/>
      <c r="C3082" s="50" t="s">
        <v>195</v>
      </c>
      <c r="D3082" s="28">
        <v>0.35</v>
      </c>
      <c r="E3082" s="27">
        <v>0</v>
      </c>
    </row>
    <row r="3083" spans="1:5" x14ac:dyDescent="0.35">
      <c r="A3083" s="125"/>
      <c r="B3083" s="126"/>
      <c r="C3083" s="50" t="s">
        <v>196</v>
      </c>
      <c r="D3083" s="28">
        <v>0.4</v>
      </c>
      <c r="E3083" s="27">
        <v>0</v>
      </c>
    </row>
    <row r="3084" spans="1:5" x14ac:dyDescent="0.35">
      <c r="A3084" s="125"/>
      <c r="B3084" s="126"/>
      <c r="C3084" s="50" t="s">
        <v>197</v>
      </c>
      <c r="D3084" s="28">
        <v>0.45</v>
      </c>
      <c r="E3084" s="27">
        <v>0</v>
      </c>
    </row>
    <row r="3085" spans="1:5" x14ac:dyDescent="0.35">
      <c r="A3085" s="125"/>
      <c r="B3085" s="126"/>
      <c r="C3085" s="50" t="s">
        <v>198</v>
      </c>
      <c r="D3085" s="28">
        <v>0.5</v>
      </c>
      <c r="E3085" s="27">
        <v>0</v>
      </c>
    </row>
    <row r="3086" spans="1:5" x14ac:dyDescent="0.35">
      <c r="A3086" s="125"/>
      <c r="B3086" s="126"/>
      <c r="C3086" s="50" t="s">
        <v>199</v>
      </c>
      <c r="D3086" s="28">
        <v>0.55000000000000004</v>
      </c>
      <c r="E3086" s="27">
        <v>0</v>
      </c>
    </row>
    <row r="3087" spans="1:5" x14ac:dyDescent="0.35">
      <c r="A3087" s="125"/>
      <c r="B3087" s="126"/>
      <c r="C3087" s="50" t="s">
        <v>200</v>
      </c>
      <c r="D3087" s="28">
        <v>0.6</v>
      </c>
      <c r="E3087" s="27">
        <v>0</v>
      </c>
    </row>
    <row r="3088" spans="1:5" x14ac:dyDescent="0.35">
      <c r="A3088" s="125"/>
      <c r="B3088" s="126"/>
      <c r="C3088" s="50" t="s">
        <v>201</v>
      </c>
      <c r="D3088" s="28">
        <v>0.65</v>
      </c>
      <c r="E3088" s="27">
        <v>0</v>
      </c>
    </row>
    <row r="3089" spans="1:5" x14ac:dyDescent="0.35">
      <c r="A3089" s="125"/>
      <c r="B3089" s="126"/>
      <c r="C3089" s="50" t="s">
        <v>202</v>
      </c>
      <c r="D3089" s="28">
        <v>0.7</v>
      </c>
      <c r="E3089" s="27">
        <v>0</v>
      </c>
    </row>
    <row r="3090" spans="1:5" x14ac:dyDescent="0.35">
      <c r="A3090" s="125"/>
      <c r="B3090" s="126"/>
      <c r="C3090" s="50" t="s">
        <v>203</v>
      </c>
      <c r="D3090" s="28">
        <v>0.75</v>
      </c>
      <c r="E3090" s="27">
        <v>0</v>
      </c>
    </row>
    <row r="3091" spans="1:5" x14ac:dyDescent="0.35">
      <c r="A3091" s="125"/>
      <c r="B3091" s="126"/>
      <c r="C3091" s="50" t="s">
        <v>204</v>
      </c>
      <c r="D3091" s="28">
        <v>0.8</v>
      </c>
      <c r="E3091" s="27">
        <v>0</v>
      </c>
    </row>
    <row r="3092" spans="1:5" x14ac:dyDescent="0.35">
      <c r="A3092" s="125"/>
      <c r="B3092" s="126"/>
      <c r="C3092" s="50" t="s">
        <v>205</v>
      </c>
      <c r="D3092" s="28">
        <v>0.85</v>
      </c>
      <c r="E3092" s="27">
        <v>0</v>
      </c>
    </row>
    <row r="3093" spans="1:5" x14ac:dyDescent="0.35">
      <c r="A3093" s="125"/>
      <c r="B3093" s="126"/>
      <c r="C3093" s="50" t="s">
        <v>206</v>
      </c>
      <c r="D3093" s="28">
        <v>0.9</v>
      </c>
      <c r="E3093" s="27">
        <v>0</v>
      </c>
    </row>
    <row r="3094" spans="1:5" x14ac:dyDescent="0.35">
      <c r="A3094" s="125"/>
      <c r="B3094" s="126"/>
      <c r="C3094" s="50" t="s">
        <v>207</v>
      </c>
      <c r="D3094" s="28">
        <v>0.95</v>
      </c>
      <c r="E3094" s="27">
        <v>0</v>
      </c>
    </row>
    <row r="3095" spans="1:5" x14ac:dyDescent="0.35">
      <c r="A3095" s="125"/>
      <c r="B3095" s="126"/>
      <c r="C3095" s="50" t="s">
        <v>208</v>
      </c>
      <c r="D3095" s="28">
        <v>1</v>
      </c>
      <c r="E3095" s="27">
        <v>0</v>
      </c>
    </row>
    <row r="3096" spans="1:5" x14ac:dyDescent="0.35">
      <c r="A3096" s="125"/>
      <c r="B3096" s="126"/>
      <c r="C3096" s="49" t="s">
        <v>134</v>
      </c>
      <c r="D3096" s="26" t="s">
        <v>136</v>
      </c>
      <c r="E3096" s="26" t="s">
        <v>136</v>
      </c>
    </row>
    <row r="3097" spans="1:5" x14ac:dyDescent="0.35">
      <c r="A3097" s="125"/>
      <c r="B3097" s="126"/>
    </row>
    <row r="3098" spans="1:5" x14ac:dyDescent="0.35">
      <c r="A3098" s="125"/>
      <c r="B3098" s="126"/>
    </row>
    <row r="3099" spans="1:5" x14ac:dyDescent="0.35">
      <c r="A3099" s="125"/>
      <c r="B3099" s="126"/>
    </row>
    <row r="3100" spans="1:5" ht="15" customHeight="1" x14ac:dyDescent="0.35">
      <c r="A3100" s="125">
        <f>A3075+1</f>
        <v>125</v>
      </c>
      <c r="B3100" s="126" t="str">
        <f>"Lista  "  &amp;A3100&amp; "  "&amp; LOOKUP(A3100,'entrada datos Edificación'!$E$3:$E$239,'entrada datos Edificación'!$I$3:$I$239)</f>
        <v>Lista  125  láminas sintéticas</v>
      </c>
      <c r="C3100" s="49" t="s">
        <v>252</v>
      </c>
      <c r="D3100" s="27">
        <v>0</v>
      </c>
      <c r="E3100" s="27">
        <v>0</v>
      </c>
    </row>
    <row r="3101" spans="1:5" ht="15" customHeight="1" x14ac:dyDescent="0.35">
      <c r="A3101" s="125"/>
      <c r="B3101" s="126"/>
      <c r="C3101" s="50" t="s">
        <v>189</v>
      </c>
      <c r="D3101" s="28">
        <v>0.05</v>
      </c>
      <c r="E3101" s="27">
        <v>0</v>
      </c>
    </row>
    <row r="3102" spans="1:5" x14ac:dyDescent="0.35">
      <c r="A3102" s="125"/>
      <c r="B3102" s="126"/>
      <c r="C3102" s="50" t="s">
        <v>190</v>
      </c>
      <c r="D3102" s="28">
        <v>0.1</v>
      </c>
      <c r="E3102" s="27">
        <v>0</v>
      </c>
    </row>
    <row r="3103" spans="1:5" x14ac:dyDescent="0.35">
      <c r="A3103" s="125"/>
      <c r="B3103" s="126"/>
      <c r="C3103" s="50" t="s">
        <v>191</v>
      </c>
      <c r="D3103" s="28">
        <v>0.15</v>
      </c>
      <c r="E3103" s="27">
        <v>0</v>
      </c>
    </row>
    <row r="3104" spans="1:5" x14ac:dyDescent="0.35">
      <c r="A3104" s="125"/>
      <c r="B3104" s="126"/>
      <c r="C3104" s="50" t="s">
        <v>192</v>
      </c>
      <c r="D3104" s="28">
        <v>0.2</v>
      </c>
      <c r="E3104" s="27">
        <v>0</v>
      </c>
    </row>
    <row r="3105" spans="1:5" x14ac:dyDescent="0.35">
      <c r="A3105" s="125"/>
      <c r="B3105" s="126"/>
      <c r="C3105" s="50" t="s">
        <v>193</v>
      </c>
      <c r="D3105" s="28">
        <v>0.25</v>
      </c>
      <c r="E3105" s="27">
        <v>0</v>
      </c>
    </row>
    <row r="3106" spans="1:5" x14ac:dyDescent="0.35">
      <c r="A3106" s="125"/>
      <c r="B3106" s="126"/>
      <c r="C3106" s="50" t="s">
        <v>194</v>
      </c>
      <c r="D3106" s="28">
        <v>0.3</v>
      </c>
      <c r="E3106" s="27">
        <v>0</v>
      </c>
    </row>
    <row r="3107" spans="1:5" x14ac:dyDescent="0.35">
      <c r="A3107" s="125"/>
      <c r="B3107" s="126"/>
      <c r="C3107" s="50" t="s">
        <v>195</v>
      </c>
      <c r="D3107" s="28">
        <v>0.35</v>
      </c>
      <c r="E3107" s="27">
        <v>0</v>
      </c>
    </row>
    <row r="3108" spans="1:5" x14ac:dyDescent="0.35">
      <c r="A3108" s="125"/>
      <c r="B3108" s="126"/>
      <c r="C3108" s="50" t="s">
        <v>196</v>
      </c>
      <c r="D3108" s="28">
        <v>0.4</v>
      </c>
      <c r="E3108" s="27">
        <v>0</v>
      </c>
    </row>
    <row r="3109" spans="1:5" x14ac:dyDescent="0.35">
      <c r="A3109" s="125"/>
      <c r="B3109" s="126"/>
      <c r="C3109" s="50" t="s">
        <v>197</v>
      </c>
      <c r="D3109" s="28">
        <v>0.45</v>
      </c>
      <c r="E3109" s="27">
        <v>0</v>
      </c>
    </row>
    <row r="3110" spans="1:5" x14ac:dyDescent="0.35">
      <c r="A3110" s="125"/>
      <c r="B3110" s="126"/>
      <c r="C3110" s="50" t="s">
        <v>198</v>
      </c>
      <c r="D3110" s="28">
        <v>0.5</v>
      </c>
      <c r="E3110" s="27">
        <v>0</v>
      </c>
    </row>
    <row r="3111" spans="1:5" x14ac:dyDescent="0.35">
      <c r="A3111" s="125"/>
      <c r="B3111" s="126"/>
      <c r="C3111" s="50" t="s">
        <v>199</v>
      </c>
      <c r="D3111" s="28">
        <v>0.55000000000000004</v>
      </c>
      <c r="E3111" s="27">
        <v>0</v>
      </c>
    </row>
    <row r="3112" spans="1:5" x14ac:dyDescent="0.35">
      <c r="A3112" s="125"/>
      <c r="B3112" s="126"/>
      <c r="C3112" s="50" t="s">
        <v>200</v>
      </c>
      <c r="D3112" s="28">
        <v>0.6</v>
      </c>
      <c r="E3112" s="27">
        <v>0</v>
      </c>
    </row>
    <row r="3113" spans="1:5" x14ac:dyDescent="0.35">
      <c r="A3113" s="125"/>
      <c r="B3113" s="126"/>
      <c r="C3113" s="50" t="s">
        <v>201</v>
      </c>
      <c r="D3113" s="28">
        <v>0.65</v>
      </c>
      <c r="E3113" s="27">
        <v>0</v>
      </c>
    </row>
    <row r="3114" spans="1:5" x14ac:dyDescent="0.35">
      <c r="A3114" s="125"/>
      <c r="B3114" s="126"/>
      <c r="C3114" s="50" t="s">
        <v>202</v>
      </c>
      <c r="D3114" s="28">
        <v>0.7</v>
      </c>
      <c r="E3114" s="27">
        <v>0</v>
      </c>
    </row>
    <row r="3115" spans="1:5" x14ac:dyDescent="0.35">
      <c r="A3115" s="125"/>
      <c r="B3115" s="126"/>
      <c r="C3115" s="50" t="s">
        <v>203</v>
      </c>
      <c r="D3115" s="28">
        <v>0.75</v>
      </c>
      <c r="E3115" s="27">
        <v>0</v>
      </c>
    </row>
    <row r="3116" spans="1:5" x14ac:dyDescent="0.35">
      <c r="A3116" s="125"/>
      <c r="B3116" s="126"/>
      <c r="C3116" s="50" t="s">
        <v>204</v>
      </c>
      <c r="D3116" s="28">
        <v>0.8</v>
      </c>
      <c r="E3116" s="27">
        <v>0</v>
      </c>
    </row>
    <row r="3117" spans="1:5" x14ac:dyDescent="0.35">
      <c r="A3117" s="125"/>
      <c r="B3117" s="126"/>
      <c r="C3117" s="50" t="s">
        <v>205</v>
      </c>
      <c r="D3117" s="28">
        <v>0.85</v>
      </c>
      <c r="E3117" s="27">
        <v>0</v>
      </c>
    </row>
    <row r="3118" spans="1:5" x14ac:dyDescent="0.35">
      <c r="A3118" s="125"/>
      <c r="B3118" s="126"/>
      <c r="C3118" s="50" t="s">
        <v>206</v>
      </c>
      <c r="D3118" s="28">
        <v>0.9</v>
      </c>
      <c r="E3118" s="27">
        <v>0</v>
      </c>
    </row>
    <row r="3119" spans="1:5" x14ac:dyDescent="0.35">
      <c r="A3119" s="125"/>
      <c r="B3119" s="126"/>
      <c r="C3119" s="50" t="s">
        <v>207</v>
      </c>
      <c r="D3119" s="28">
        <v>0.95</v>
      </c>
      <c r="E3119" s="27">
        <v>0</v>
      </c>
    </row>
    <row r="3120" spans="1:5" x14ac:dyDescent="0.35">
      <c r="A3120" s="125"/>
      <c r="B3120" s="126"/>
      <c r="C3120" s="50" t="s">
        <v>208</v>
      </c>
      <c r="D3120" s="28">
        <v>1</v>
      </c>
      <c r="E3120" s="27">
        <v>0</v>
      </c>
    </row>
    <row r="3121" spans="1:5" x14ac:dyDescent="0.35">
      <c r="A3121" s="125"/>
      <c r="B3121" s="126"/>
      <c r="C3121" s="49" t="s">
        <v>134</v>
      </c>
      <c r="D3121" s="26" t="s">
        <v>136</v>
      </c>
      <c r="E3121" s="26" t="s">
        <v>136</v>
      </c>
    </row>
    <row r="3122" spans="1:5" x14ac:dyDescent="0.35">
      <c r="A3122" s="125"/>
      <c r="B3122" s="126"/>
    </row>
    <row r="3123" spans="1:5" x14ac:dyDescent="0.35">
      <c r="A3123" s="125"/>
      <c r="B3123" s="126"/>
    </row>
    <row r="3124" spans="1:5" x14ac:dyDescent="0.35">
      <c r="A3124" s="125"/>
      <c r="B3124" s="126"/>
    </row>
    <row r="3125" spans="1:5" ht="15" customHeight="1" x14ac:dyDescent="0.35">
      <c r="A3125" s="125">
        <f>A3100+1</f>
        <v>126</v>
      </c>
      <c r="B3125" s="126" t="str">
        <f>"Lista  "  &amp;A3125&amp; "  "&amp; LOOKUP(A3125,'entrada datos Edificación'!$E$3:$E$239,'entrada datos Edificación'!$I$3:$I$239)</f>
        <v>Lista  126  láminas asfálticas</v>
      </c>
      <c r="C3125" s="49" t="s">
        <v>252</v>
      </c>
      <c r="D3125" s="27">
        <v>0</v>
      </c>
      <c r="E3125" s="27">
        <v>0</v>
      </c>
    </row>
    <row r="3126" spans="1:5" ht="15" customHeight="1" x14ac:dyDescent="0.35">
      <c r="A3126" s="125"/>
      <c r="B3126" s="126"/>
      <c r="C3126" s="50" t="s">
        <v>189</v>
      </c>
      <c r="D3126" s="28">
        <v>0.05</v>
      </c>
      <c r="E3126" s="27">
        <v>0</v>
      </c>
    </row>
    <row r="3127" spans="1:5" x14ac:dyDescent="0.35">
      <c r="A3127" s="125"/>
      <c r="B3127" s="126"/>
      <c r="C3127" s="50" t="s">
        <v>190</v>
      </c>
      <c r="D3127" s="28">
        <v>0.1</v>
      </c>
      <c r="E3127" s="27">
        <v>0</v>
      </c>
    </row>
    <row r="3128" spans="1:5" x14ac:dyDescent="0.35">
      <c r="A3128" s="125"/>
      <c r="B3128" s="126"/>
      <c r="C3128" s="50" t="s">
        <v>191</v>
      </c>
      <c r="D3128" s="28">
        <v>0.15</v>
      </c>
      <c r="E3128" s="27">
        <v>0</v>
      </c>
    </row>
    <row r="3129" spans="1:5" x14ac:dyDescent="0.35">
      <c r="A3129" s="125"/>
      <c r="B3129" s="126"/>
      <c r="C3129" s="50" t="s">
        <v>192</v>
      </c>
      <c r="D3129" s="28">
        <v>0.2</v>
      </c>
      <c r="E3129" s="27">
        <v>0</v>
      </c>
    </row>
    <row r="3130" spans="1:5" x14ac:dyDescent="0.35">
      <c r="A3130" s="125"/>
      <c r="B3130" s="126"/>
      <c r="C3130" s="50" t="s">
        <v>193</v>
      </c>
      <c r="D3130" s="28">
        <v>0.25</v>
      </c>
      <c r="E3130" s="27">
        <v>0</v>
      </c>
    </row>
    <row r="3131" spans="1:5" x14ac:dyDescent="0.35">
      <c r="A3131" s="125"/>
      <c r="B3131" s="126"/>
      <c r="C3131" s="50" t="s">
        <v>194</v>
      </c>
      <c r="D3131" s="28">
        <v>0.3</v>
      </c>
      <c r="E3131" s="27">
        <v>0</v>
      </c>
    </row>
    <row r="3132" spans="1:5" x14ac:dyDescent="0.35">
      <c r="A3132" s="125"/>
      <c r="B3132" s="126"/>
      <c r="C3132" s="50" t="s">
        <v>195</v>
      </c>
      <c r="D3132" s="28">
        <v>0.35</v>
      </c>
      <c r="E3132" s="27">
        <v>0</v>
      </c>
    </row>
    <row r="3133" spans="1:5" x14ac:dyDescent="0.35">
      <c r="A3133" s="125"/>
      <c r="B3133" s="126"/>
      <c r="C3133" s="50" t="s">
        <v>196</v>
      </c>
      <c r="D3133" s="28">
        <v>0.4</v>
      </c>
      <c r="E3133" s="27">
        <v>0</v>
      </c>
    </row>
    <row r="3134" spans="1:5" x14ac:dyDescent="0.35">
      <c r="A3134" s="125"/>
      <c r="B3134" s="126"/>
      <c r="C3134" s="50" t="s">
        <v>197</v>
      </c>
      <c r="D3134" s="28">
        <v>0.45</v>
      </c>
      <c r="E3134" s="27">
        <v>0</v>
      </c>
    </row>
    <row r="3135" spans="1:5" x14ac:dyDescent="0.35">
      <c r="A3135" s="125"/>
      <c r="B3135" s="126"/>
      <c r="C3135" s="50" t="s">
        <v>198</v>
      </c>
      <c r="D3135" s="28">
        <v>0.5</v>
      </c>
      <c r="E3135" s="27">
        <v>0</v>
      </c>
    </row>
    <row r="3136" spans="1:5" x14ac:dyDescent="0.35">
      <c r="A3136" s="125"/>
      <c r="B3136" s="126"/>
      <c r="C3136" s="50" t="s">
        <v>199</v>
      </c>
      <c r="D3136" s="28">
        <v>0.55000000000000004</v>
      </c>
      <c r="E3136" s="27">
        <v>0</v>
      </c>
    </row>
    <row r="3137" spans="1:5" x14ac:dyDescent="0.35">
      <c r="A3137" s="125"/>
      <c r="B3137" s="126"/>
      <c r="C3137" s="50" t="s">
        <v>200</v>
      </c>
      <c r="D3137" s="28">
        <v>0.6</v>
      </c>
      <c r="E3137" s="27">
        <v>0</v>
      </c>
    </row>
    <row r="3138" spans="1:5" x14ac:dyDescent="0.35">
      <c r="A3138" s="125"/>
      <c r="B3138" s="126"/>
      <c r="C3138" s="50" t="s">
        <v>201</v>
      </c>
      <c r="D3138" s="28">
        <v>0.65</v>
      </c>
      <c r="E3138" s="27">
        <v>0</v>
      </c>
    </row>
    <row r="3139" spans="1:5" x14ac:dyDescent="0.35">
      <c r="A3139" s="125"/>
      <c r="B3139" s="126"/>
      <c r="C3139" s="50" t="s">
        <v>202</v>
      </c>
      <c r="D3139" s="28">
        <v>0.7</v>
      </c>
      <c r="E3139" s="27">
        <v>0</v>
      </c>
    </row>
    <row r="3140" spans="1:5" x14ac:dyDescent="0.35">
      <c r="A3140" s="125"/>
      <c r="B3140" s="126"/>
      <c r="C3140" s="50" t="s">
        <v>203</v>
      </c>
      <c r="D3140" s="28">
        <v>0.75</v>
      </c>
      <c r="E3140" s="27">
        <v>0</v>
      </c>
    </row>
    <row r="3141" spans="1:5" x14ac:dyDescent="0.35">
      <c r="A3141" s="125"/>
      <c r="B3141" s="126"/>
      <c r="C3141" s="50" t="s">
        <v>204</v>
      </c>
      <c r="D3141" s="28">
        <v>0.8</v>
      </c>
      <c r="E3141" s="27">
        <v>0</v>
      </c>
    </row>
    <row r="3142" spans="1:5" x14ac:dyDescent="0.35">
      <c r="A3142" s="125"/>
      <c r="B3142" s="126"/>
      <c r="C3142" s="50" t="s">
        <v>205</v>
      </c>
      <c r="D3142" s="28">
        <v>0.85</v>
      </c>
      <c r="E3142" s="27">
        <v>0</v>
      </c>
    </row>
    <row r="3143" spans="1:5" x14ac:dyDescent="0.35">
      <c r="A3143" s="125"/>
      <c r="B3143" s="126"/>
      <c r="C3143" s="50" t="s">
        <v>206</v>
      </c>
      <c r="D3143" s="28">
        <v>0.9</v>
      </c>
      <c r="E3143" s="27">
        <v>0</v>
      </c>
    </row>
    <row r="3144" spans="1:5" x14ac:dyDescent="0.35">
      <c r="A3144" s="125"/>
      <c r="B3144" s="126"/>
      <c r="C3144" s="50" t="s">
        <v>207</v>
      </c>
      <c r="D3144" s="28">
        <v>0.95</v>
      </c>
      <c r="E3144" s="27">
        <v>0</v>
      </c>
    </row>
    <row r="3145" spans="1:5" x14ac:dyDescent="0.35">
      <c r="A3145" s="125"/>
      <c r="B3145" s="126"/>
      <c r="C3145" s="50" t="s">
        <v>208</v>
      </c>
      <c r="D3145" s="28">
        <v>1</v>
      </c>
      <c r="E3145" s="27">
        <v>0</v>
      </c>
    </row>
    <row r="3146" spans="1:5" x14ac:dyDescent="0.35">
      <c r="A3146" s="125"/>
      <c r="B3146" s="126"/>
      <c r="C3146" s="49" t="s">
        <v>134</v>
      </c>
      <c r="D3146" s="26" t="s">
        <v>136</v>
      </c>
      <c r="E3146" s="26" t="s">
        <v>136</v>
      </c>
    </row>
    <row r="3147" spans="1:5" x14ac:dyDescent="0.35">
      <c r="A3147" s="125"/>
      <c r="B3147" s="126"/>
    </row>
    <row r="3148" spans="1:5" x14ac:dyDescent="0.35">
      <c r="A3148" s="125"/>
      <c r="B3148" s="126"/>
    </row>
    <row r="3149" spans="1:5" x14ac:dyDescent="0.35">
      <c r="A3149" s="125"/>
      <c r="B3149" s="126"/>
    </row>
    <row r="3150" spans="1:5" ht="15" customHeight="1" x14ac:dyDescent="0.35">
      <c r="A3150" s="125">
        <f>A3125+1</f>
        <v>127</v>
      </c>
      <c r="B3150" s="126" t="str">
        <f>"Lista  "  &amp;A3150&amp; "  "&amp; LOOKUP(A3150,'entrada datos Edificación'!$E$3:$E$239,'entrada datos Edificación'!$I$3:$I$239)</f>
        <v>Lista  127  otros</v>
      </c>
      <c r="C3150" s="49" t="s">
        <v>252</v>
      </c>
      <c r="D3150" s="27">
        <v>0</v>
      </c>
      <c r="E3150" s="27">
        <v>0</v>
      </c>
    </row>
    <row r="3151" spans="1:5" ht="15" customHeight="1" x14ac:dyDescent="0.35">
      <c r="A3151" s="125"/>
      <c r="B3151" s="126"/>
      <c r="C3151" s="50" t="s">
        <v>189</v>
      </c>
      <c r="D3151" s="28">
        <v>0.05</v>
      </c>
      <c r="E3151" s="27">
        <v>0</v>
      </c>
    </row>
    <row r="3152" spans="1:5" x14ac:dyDescent="0.35">
      <c r="A3152" s="125"/>
      <c r="B3152" s="126"/>
      <c r="C3152" s="50" t="s">
        <v>190</v>
      </c>
      <c r="D3152" s="28">
        <v>0.1</v>
      </c>
      <c r="E3152" s="27">
        <v>0</v>
      </c>
    </row>
    <row r="3153" spans="1:5" x14ac:dyDescent="0.35">
      <c r="A3153" s="125"/>
      <c r="B3153" s="126"/>
      <c r="C3153" s="50" t="s">
        <v>191</v>
      </c>
      <c r="D3153" s="28">
        <v>0.15</v>
      </c>
      <c r="E3153" s="27">
        <v>0</v>
      </c>
    </row>
    <row r="3154" spans="1:5" x14ac:dyDescent="0.35">
      <c r="A3154" s="125"/>
      <c r="B3154" s="126"/>
      <c r="C3154" s="50" t="s">
        <v>192</v>
      </c>
      <c r="D3154" s="28">
        <v>0.2</v>
      </c>
      <c r="E3154" s="27">
        <v>0</v>
      </c>
    </row>
    <row r="3155" spans="1:5" x14ac:dyDescent="0.35">
      <c r="A3155" s="125"/>
      <c r="B3155" s="126"/>
      <c r="C3155" s="50" t="s">
        <v>193</v>
      </c>
      <c r="D3155" s="28">
        <v>0.25</v>
      </c>
      <c r="E3155" s="27">
        <v>0</v>
      </c>
    </row>
    <row r="3156" spans="1:5" x14ac:dyDescent="0.35">
      <c r="A3156" s="125"/>
      <c r="B3156" s="126"/>
      <c r="C3156" s="50" t="s">
        <v>194</v>
      </c>
      <c r="D3156" s="28">
        <v>0.3</v>
      </c>
      <c r="E3156" s="27">
        <v>0</v>
      </c>
    </row>
    <row r="3157" spans="1:5" x14ac:dyDescent="0.35">
      <c r="A3157" s="125"/>
      <c r="B3157" s="126"/>
      <c r="C3157" s="50" t="s">
        <v>195</v>
      </c>
      <c r="D3157" s="28">
        <v>0.35</v>
      </c>
      <c r="E3157" s="27">
        <v>0</v>
      </c>
    </row>
    <row r="3158" spans="1:5" x14ac:dyDescent="0.35">
      <c r="A3158" s="125"/>
      <c r="B3158" s="126"/>
      <c r="C3158" s="50" t="s">
        <v>196</v>
      </c>
      <c r="D3158" s="28">
        <v>0.4</v>
      </c>
      <c r="E3158" s="27">
        <v>0</v>
      </c>
    </row>
    <row r="3159" spans="1:5" x14ac:dyDescent="0.35">
      <c r="A3159" s="125"/>
      <c r="B3159" s="126"/>
      <c r="C3159" s="50" t="s">
        <v>197</v>
      </c>
      <c r="D3159" s="28">
        <v>0.45</v>
      </c>
      <c r="E3159" s="27">
        <v>0</v>
      </c>
    </row>
    <row r="3160" spans="1:5" x14ac:dyDescent="0.35">
      <c r="A3160" s="125"/>
      <c r="B3160" s="126"/>
      <c r="C3160" s="50" t="s">
        <v>198</v>
      </c>
      <c r="D3160" s="28">
        <v>0.5</v>
      </c>
      <c r="E3160" s="27">
        <v>0</v>
      </c>
    </row>
    <row r="3161" spans="1:5" x14ac:dyDescent="0.35">
      <c r="A3161" s="125"/>
      <c r="B3161" s="126"/>
      <c r="C3161" s="50" t="s">
        <v>199</v>
      </c>
      <c r="D3161" s="28">
        <v>0.55000000000000004</v>
      </c>
      <c r="E3161" s="27">
        <v>0</v>
      </c>
    </row>
    <row r="3162" spans="1:5" x14ac:dyDescent="0.35">
      <c r="A3162" s="125"/>
      <c r="B3162" s="126"/>
      <c r="C3162" s="50" t="s">
        <v>200</v>
      </c>
      <c r="D3162" s="28">
        <v>0.6</v>
      </c>
      <c r="E3162" s="27">
        <v>0</v>
      </c>
    </row>
    <row r="3163" spans="1:5" x14ac:dyDescent="0.35">
      <c r="A3163" s="125"/>
      <c r="B3163" s="126"/>
      <c r="C3163" s="50" t="s">
        <v>201</v>
      </c>
      <c r="D3163" s="28">
        <v>0.65</v>
      </c>
      <c r="E3163" s="27">
        <v>0</v>
      </c>
    </row>
    <row r="3164" spans="1:5" x14ac:dyDescent="0.35">
      <c r="A3164" s="125"/>
      <c r="B3164" s="126"/>
      <c r="C3164" s="50" t="s">
        <v>202</v>
      </c>
      <c r="D3164" s="28">
        <v>0.7</v>
      </c>
      <c r="E3164" s="27">
        <v>0</v>
      </c>
    </row>
    <row r="3165" spans="1:5" x14ac:dyDescent="0.35">
      <c r="A3165" s="125"/>
      <c r="B3165" s="126"/>
      <c r="C3165" s="50" t="s">
        <v>203</v>
      </c>
      <c r="D3165" s="28">
        <v>0.75</v>
      </c>
      <c r="E3165" s="27">
        <v>0</v>
      </c>
    </row>
    <row r="3166" spans="1:5" x14ac:dyDescent="0.35">
      <c r="A3166" s="125"/>
      <c r="B3166" s="126"/>
      <c r="C3166" s="50" t="s">
        <v>204</v>
      </c>
      <c r="D3166" s="28">
        <v>0.8</v>
      </c>
      <c r="E3166" s="27">
        <v>0</v>
      </c>
    </row>
    <row r="3167" spans="1:5" x14ac:dyDescent="0.35">
      <c r="A3167" s="125"/>
      <c r="B3167" s="126"/>
      <c r="C3167" s="50" t="s">
        <v>205</v>
      </c>
      <c r="D3167" s="28">
        <v>0.85</v>
      </c>
      <c r="E3167" s="27">
        <v>0</v>
      </c>
    </row>
    <row r="3168" spans="1:5" x14ac:dyDescent="0.35">
      <c r="A3168" s="125"/>
      <c r="B3168" s="126"/>
      <c r="C3168" s="50" t="s">
        <v>206</v>
      </c>
      <c r="D3168" s="28">
        <v>0.9</v>
      </c>
      <c r="E3168" s="27">
        <v>0</v>
      </c>
    </row>
    <row r="3169" spans="1:5" x14ac:dyDescent="0.35">
      <c r="A3169" s="125"/>
      <c r="B3169" s="126"/>
      <c r="C3169" s="50" t="s">
        <v>207</v>
      </c>
      <c r="D3169" s="28">
        <v>0.95</v>
      </c>
      <c r="E3169" s="27">
        <v>0</v>
      </c>
    </row>
    <row r="3170" spans="1:5" x14ac:dyDescent="0.35">
      <c r="A3170" s="125"/>
      <c r="B3170" s="126"/>
      <c r="C3170" s="50" t="s">
        <v>208</v>
      </c>
      <c r="D3170" s="28">
        <v>1</v>
      </c>
      <c r="E3170" s="27">
        <v>0</v>
      </c>
    </row>
    <row r="3171" spans="1:5" x14ac:dyDescent="0.35">
      <c r="A3171" s="125"/>
      <c r="B3171" s="126"/>
      <c r="C3171" s="49" t="s">
        <v>134</v>
      </c>
      <c r="D3171" s="26" t="s">
        <v>136</v>
      </c>
      <c r="E3171" s="26" t="s">
        <v>136</v>
      </c>
    </row>
    <row r="3172" spans="1:5" x14ac:dyDescent="0.35">
      <c r="A3172" s="125"/>
      <c r="B3172" s="126"/>
    </row>
    <row r="3173" spans="1:5" x14ac:dyDescent="0.35">
      <c r="A3173" s="125"/>
      <c r="B3173" s="126"/>
    </row>
    <row r="3174" spans="1:5" x14ac:dyDescent="0.35">
      <c r="A3174" s="125"/>
      <c r="B3174" s="126"/>
    </row>
    <row r="3175" spans="1:5" ht="15" customHeight="1" x14ac:dyDescent="0.35">
      <c r="A3175" s="125">
        <f>A3150+1</f>
        <v>128</v>
      </c>
      <c r="B3175" s="126" t="str">
        <f>"Lista  "  &amp;A3175&amp; "  "&amp; LOOKUP(A3175,'entrada datos Edificación'!$E$3:$E$239,'entrada datos Edificación'!$I$3:$I$239)</f>
        <v>Lista  128  paneles de cemento</v>
      </c>
      <c r="C3175" s="49" t="s">
        <v>252</v>
      </c>
      <c r="D3175" s="27">
        <v>0</v>
      </c>
      <c r="E3175" s="27">
        <v>0</v>
      </c>
    </row>
    <row r="3176" spans="1:5" ht="15" customHeight="1" x14ac:dyDescent="0.35">
      <c r="A3176" s="125"/>
      <c r="B3176" s="126"/>
      <c r="C3176" s="50" t="s">
        <v>189</v>
      </c>
      <c r="D3176" s="28">
        <v>0.05</v>
      </c>
      <c r="E3176" s="27">
        <v>0</v>
      </c>
    </row>
    <row r="3177" spans="1:5" x14ac:dyDescent="0.35">
      <c r="A3177" s="125"/>
      <c r="B3177" s="126"/>
      <c r="C3177" s="50" t="s">
        <v>190</v>
      </c>
      <c r="D3177" s="28">
        <v>0.1</v>
      </c>
      <c r="E3177" s="27">
        <v>0</v>
      </c>
    </row>
    <row r="3178" spans="1:5" x14ac:dyDescent="0.35">
      <c r="A3178" s="125"/>
      <c r="B3178" s="126"/>
      <c r="C3178" s="50" t="s">
        <v>191</v>
      </c>
      <c r="D3178" s="28">
        <v>0.15</v>
      </c>
      <c r="E3178" s="27">
        <v>0</v>
      </c>
    </row>
    <row r="3179" spans="1:5" x14ac:dyDescent="0.35">
      <c r="A3179" s="125"/>
      <c r="B3179" s="126"/>
      <c r="C3179" s="50" t="s">
        <v>192</v>
      </c>
      <c r="D3179" s="28">
        <v>0.2</v>
      </c>
      <c r="E3179" s="27">
        <v>0</v>
      </c>
    </row>
    <row r="3180" spans="1:5" x14ac:dyDescent="0.35">
      <c r="A3180" s="125"/>
      <c r="B3180" s="126"/>
      <c r="C3180" s="50" t="s">
        <v>193</v>
      </c>
      <c r="D3180" s="28">
        <v>0.25</v>
      </c>
      <c r="E3180" s="27">
        <v>0</v>
      </c>
    </row>
    <row r="3181" spans="1:5" x14ac:dyDescent="0.35">
      <c r="A3181" s="125"/>
      <c r="B3181" s="126"/>
      <c r="C3181" s="50" t="s">
        <v>194</v>
      </c>
      <c r="D3181" s="28">
        <v>0.3</v>
      </c>
      <c r="E3181" s="27">
        <v>0</v>
      </c>
    </row>
    <row r="3182" spans="1:5" x14ac:dyDescent="0.35">
      <c r="A3182" s="125"/>
      <c r="B3182" s="126"/>
      <c r="C3182" s="50" t="s">
        <v>195</v>
      </c>
      <c r="D3182" s="28">
        <v>0.35</v>
      </c>
      <c r="E3182" s="27">
        <v>0</v>
      </c>
    </row>
    <row r="3183" spans="1:5" x14ac:dyDescent="0.35">
      <c r="A3183" s="125"/>
      <c r="B3183" s="126"/>
      <c r="C3183" s="50" t="s">
        <v>196</v>
      </c>
      <c r="D3183" s="28">
        <v>0.4</v>
      </c>
      <c r="E3183" s="27">
        <v>0</v>
      </c>
    </row>
    <row r="3184" spans="1:5" x14ac:dyDescent="0.35">
      <c r="A3184" s="125"/>
      <c r="B3184" s="126"/>
      <c r="C3184" s="50" t="s">
        <v>197</v>
      </c>
      <c r="D3184" s="28">
        <v>0.45</v>
      </c>
      <c r="E3184" s="27">
        <v>0</v>
      </c>
    </row>
    <row r="3185" spans="1:5" x14ac:dyDescent="0.35">
      <c r="A3185" s="125"/>
      <c r="B3185" s="126"/>
      <c r="C3185" s="50" t="s">
        <v>198</v>
      </c>
      <c r="D3185" s="28">
        <v>0.5</v>
      </c>
      <c r="E3185" s="27">
        <v>0</v>
      </c>
    </row>
    <row r="3186" spans="1:5" x14ac:dyDescent="0.35">
      <c r="A3186" s="125"/>
      <c r="B3186" s="126"/>
      <c r="C3186" s="50" t="s">
        <v>199</v>
      </c>
      <c r="D3186" s="28">
        <v>0.55000000000000004</v>
      </c>
      <c r="E3186" s="27">
        <v>0</v>
      </c>
    </row>
    <row r="3187" spans="1:5" x14ac:dyDescent="0.35">
      <c r="A3187" s="125"/>
      <c r="B3187" s="126"/>
      <c r="C3187" s="50" t="s">
        <v>200</v>
      </c>
      <c r="D3187" s="28">
        <v>0.6</v>
      </c>
      <c r="E3187" s="27">
        <v>0</v>
      </c>
    </row>
    <row r="3188" spans="1:5" x14ac:dyDescent="0.35">
      <c r="A3188" s="125"/>
      <c r="B3188" s="126"/>
      <c r="C3188" s="50" t="s">
        <v>201</v>
      </c>
      <c r="D3188" s="28">
        <v>0.65</v>
      </c>
      <c r="E3188" s="27">
        <v>0</v>
      </c>
    </row>
    <row r="3189" spans="1:5" x14ac:dyDescent="0.35">
      <c r="A3189" s="125"/>
      <c r="B3189" s="126"/>
      <c r="C3189" s="50" t="s">
        <v>202</v>
      </c>
      <c r="D3189" s="28">
        <v>0.7</v>
      </c>
      <c r="E3189" s="27">
        <v>0</v>
      </c>
    </row>
    <row r="3190" spans="1:5" x14ac:dyDescent="0.35">
      <c r="A3190" s="125"/>
      <c r="B3190" s="126"/>
      <c r="C3190" s="50" t="s">
        <v>203</v>
      </c>
      <c r="D3190" s="28">
        <v>0.75</v>
      </c>
      <c r="E3190" s="27">
        <v>0</v>
      </c>
    </row>
    <row r="3191" spans="1:5" x14ac:dyDescent="0.35">
      <c r="A3191" s="125"/>
      <c r="B3191" s="126"/>
      <c r="C3191" s="50" t="s">
        <v>204</v>
      </c>
      <c r="D3191" s="28">
        <v>0.8</v>
      </c>
      <c r="E3191" s="27">
        <v>0</v>
      </c>
    </row>
    <row r="3192" spans="1:5" x14ac:dyDescent="0.35">
      <c r="A3192" s="125"/>
      <c r="B3192" s="126"/>
      <c r="C3192" s="50" t="s">
        <v>205</v>
      </c>
      <c r="D3192" s="28">
        <v>0.85</v>
      </c>
      <c r="E3192" s="27">
        <v>0</v>
      </c>
    </row>
    <row r="3193" spans="1:5" x14ac:dyDescent="0.35">
      <c r="A3193" s="125"/>
      <c r="B3193" s="126"/>
      <c r="C3193" s="50" t="s">
        <v>206</v>
      </c>
      <c r="D3193" s="28">
        <v>0.9</v>
      </c>
      <c r="E3193" s="27">
        <v>0</v>
      </c>
    </row>
    <row r="3194" spans="1:5" x14ac:dyDescent="0.35">
      <c r="A3194" s="125"/>
      <c r="B3194" s="126"/>
      <c r="C3194" s="50" t="s">
        <v>207</v>
      </c>
      <c r="D3194" s="28">
        <v>0.95</v>
      </c>
      <c r="E3194" s="27">
        <v>0</v>
      </c>
    </row>
    <row r="3195" spans="1:5" x14ac:dyDescent="0.35">
      <c r="A3195" s="125"/>
      <c r="B3195" s="126"/>
      <c r="C3195" s="50" t="s">
        <v>208</v>
      </c>
      <c r="D3195" s="28">
        <v>1</v>
      </c>
      <c r="E3195" s="27">
        <v>0</v>
      </c>
    </row>
    <row r="3196" spans="1:5" x14ac:dyDescent="0.35">
      <c r="A3196" s="125"/>
      <c r="B3196" s="126"/>
      <c r="C3196" s="49" t="s">
        <v>134</v>
      </c>
      <c r="D3196" s="26" t="s">
        <v>136</v>
      </c>
      <c r="E3196" s="26" t="s">
        <v>136</v>
      </c>
    </row>
    <row r="3197" spans="1:5" x14ac:dyDescent="0.35">
      <c r="A3197" s="125"/>
      <c r="B3197" s="126"/>
    </row>
    <row r="3198" spans="1:5" x14ac:dyDescent="0.35">
      <c r="A3198" s="125"/>
      <c r="B3198" s="126"/>
    </row>
    <row r="3199" spans="1:5" x14ac:dyDescent="0.35">
      <c r="A3199" s="125"/>
      <c r="B3199" s="126"/>
    </row>
    <row r="3200" spans="1:5" ht="15" customHeight="1" x14ac:dyDescent="0.35">
      <c r="A3200" s="125">
        <f>A3175+1</f>
        <v>129</v>
      </c>
      <c r="B3200" s="126" t="str">
        <f>"Lista  "  &amp;A3200&amp; "  "&amp; LOOKUP(A3200,'entrada datos Edificación'!$E$3:$E$239,'entrada datos Edificación'!$I$3:$I$239)</f>
        <v>Lista  129  otros</v>
      </c>
      <c r="C3200" s="49" t="s">
        <v>252</v>
      </c>
      <c r="D3200" s="27">
        <v>0</v>
      </c>
      <c r="E3200" s="27">
        <v>0</v>
      </c>
    </row>
    <row r="3201" spans="1:5" ht="15" customHeight="1" x14ac:dyDescent="0.35">
      <c r="A3201" s="125"/>
      <c r="B3201" s="126"/>
      <c r="C3201" s="50" t="s">
        <v>189</v>
      </c>
      <c r="D3201" s="28">
        <v>0.05</v>
      </c>
      <c r="E3201" s="27">
        <v>0</v>
      </c>
    </row>
    <row r="3202" spans="1:5" x14ac:dyDescent="0.35">
      <c r="A3202" s="125"/>
      <c r="B3202" s="126"/>
      <c r="C3202" s="50" t="s">
        <v>190</v>
      </c>
      <c r="D3202" s="28">
        <v>0.1</v>
      </c>
      <c r="E3202" s="27">
        <v>0</v>
      </c>
    </row>
    <row r="3203" spans="1:5" x14ac:dyDescent="0.35">
      <c r="A3203" s="125"/>
      <c r="B3203" s="126"/>
      <c r="C3203" s="50" t="s">
        <v>191</v>
      </c>
      <c r="D3203" s="28">
        <v>0.15</v>
      </c>
      <c r="E3203" s="27">
        <v>0</v>
      </c>
    </row>
    <row r="3204" spans="1:5" x14ac:dyDescent="0.35">
      <c r="A3204" s="125"/>
      <c r="B3204" s="126"/>
      <c r="C3204" s="50" t="s">
        <v>192</v>
      </c>
      <c r="D3204" s="28">
        <v>0.2</v>
      </c>
      <c r="E3204" s="27">
        <v>0</v>
      </c>
    </row>
    <row r="3205" spans="1:5" x14ac:dyDescent="0.35">
      <c r="A3205" s="125"/>
      <c r="B3205" s="126"/>
      <c r="C3205" s="50" t="s">
        <v>193</v>
      </c>
      <c r="D3205" s="28">
        <v>0.25</v>
      </c>
      <c r="E3205" s="27">
        <v>0</v>
      </c>
    </row>
    <row r="3206" spans="1:5" x14ac:dyDescent="0.35">
      <c r="A3206" s="125"/>
      <c r="B3206" s="126"/>
      <c r="C3206" s="50" t="s">
        <v>194</v>
      </c>
      <c r="D3206" s="28">
        <v>0.3</v>
      </c>
      <c r="E3206" s="27">
        <v>0</v>
      </c>
    </row>
    <row r="3207" spans="1:5" x14ac:dyDescent="0.35">
      <c r="A3207" s="125"/>
      <c r="B3207" s="126"/>
      <c r="C3207" s="50" t="s">
        <v>195</v>
      </c>
      <c r="D3207" s="28">
        <v>0.35</v>
      </c>
      <c r="E3207" s="27">
        <v>0</v>
      </c>
    </row>
    <row r="3208" spans="1:5" x14ac:dyDescent="0.35">
      <c r="A3208" s="125"/>
      <c r="B3208" s="126"/>
      <c r="C3208" s="50" t="s">
        <v>196</v>
      </c>
      <c r="D3208" s="28">
        <v>0.4</v>
      </c>
      <c r="E3208" s="27">
        <v>0</v>
      </c>
    </row>
    <row r="3209" spans="1:5" x14ac:dyDescent="0.35">
      <c r="A3209" s="125"/>
      <c r="B3209" s="126"/>
      <c r="C3209" s="50" t="s">
        <v>197</v>
      </c>
      <c r="D3209" s="28">
        <v>0.45</v>
      </c>
      <c r="E3209" s="27">
        <v>0</v>
      </c>
    </row>
    <row r="3210" spans="1:5" x14ac:dyDescent="0.35">
      <c r="A3210" s="125"/>
      <c r="B3210" s="126"/>
      <c r="C3210" s="50" t="s">
        <v>198</v>
      </c>
      <c r="D3210" s="28">
        <v>0.5</v>
      </c>
      <c r="E3210" s="27">
        <v>0</v>
      </c>
    </row>
    <row r="3211" spans="1:5" x14ac:dyDescent="0.35">
      <c r="A3211" s="125"/>
      <c r="B3211" s="126"/>
      <c r="C3211" s="50" t="s">
        <v>199</v>
      </c>
      <c r="D3211" s="28">
        <v>0.55000000000000004</v>
      </c>
      <c r="E3211" s="27">
        <v>0</v>
      </c>
    </row>
    <row r="3212" spans="1:5" x14ac:dyDescent="0.35">
      <c r="A3212" s="125"/>
      <c r="B3212" s="126"/>
      <c r="C3212" s="50" t="s">
        <v>200</v>
      </c>
      <c r="D3212" s="28">
        <v>0.6</v>
      </c>
      <c r="E3212" s="27">
        <v>0</v>
      </c>
    </row>
    <row r="3213" spans="1:5" x14ac:dyDescent="0.35">
      <c r="A3213" s="125"/>
      <c r="B3213" s="126"/>
      <c r="C3213" s="50" t="s">
        <v>201</v>
      </c>
      <c r="D3213" s="28">
        <v>0.65</v>
      </c>
      <c r="E3213" s="27">
        <v>0</v>
      </c>
    </row>
    <row r="3214" spans="1:5" x14ac:dyDescent="0.35">
      <c r="A3214" s="125"/>
      <c r="B3214" s="126"/>
      <c r="C3214" s="50" t="s">
        <v>202</v>
      </c>
      <c r="D3214" s="28">
        <v>0.7</v>
      </c>
      <c r="E3214" s="27">
        <v>0</v>
      </c>
    </row>
    <row r="3215" spans="1:5" x14ac:dyDescent="0.35">
      <c r="A3215" s="125"/>
      <c r="B3215" s="126"/>
      <c r="C3215" s="50" t="s">
        <v>203</v>
      </c>
      <c r="D3215" s="28">
        <v>0.75</v>
      </c>
      <c r="E3215" s="27">
        <v>0</v>
      </c>
    </row>
    <row r="3216" spans="1:5" x14ac:dyDescent="0.35">
      <c r="A3216" s="125"/>
      <c r="B3216" s="126"/>
      <c r="C3216" s="50" t="s">
        <v>204</v>
      </c>
      <c r="D3216" s="28">
        <v>0.8</v>
      </c>
      <c r="E3216" s="27">
        <v>0</v>
      </c>
    </row>
    <row r="3217" spans="1:5" x14ac:dyDescent="0.35">
      <c r="A3217" s="125"/>
      <c r="B3217" s="126"/>
      <c r="C3217" s="50" t="s">
        <v>205</v>
      </c>
      <c r="D3217" s="28">
        <v>0.85</v>
      </c>
      <c r="E3217" s="27">
        <v>0</v>
      </c>
    </row>
    <row r="3218" spans="1:5" x14ac:dyDescent="0.35">
      <c r="A3218" s="125"/>
      <c r="B3218" s="126"/>
      <c r="C3218" s="50" t="s">
        <v>206</v>
      </c>
      <c r="D3218" s="28">
        <v>0.9</v>
      </c>
      <c r="E3218" s="27">
        <v>0</v>
      </c>
    </row>
    <row r="3219" spans="1:5" x14ac:dyDescent="0.35">
      <c r="A3219" s="125"/>
      <c r="B3219" s="126"/>
      <c r="C3219" s="50" t="s">
        <v>207</v>
      </c>
      <c r="D3219" s="28">
        <v>0.95</v>
      </c>
      <c r="E3219" s="27">
        <v>0</v>
      </c>
    </row>
    <row r="3220" spans="1:5" x14ac:dyDescent="0.35">
      <c r="A3220" s="125"/>
      <c r="B3220" s="126"/>
      <c r="C3220" s="50" t="s">
        <v>208</v>
      </c>
      <c r="D3220" s="28">
        <v>1</v>
      </c>
      <c r="E3220" s="27">
        <v>0</v>
      </c>
    </row>
    <row r="3221" spans="1:5" x14ac:dyDescent="0.35">
      <c r="A3221" s="125"/>
      <c r="B3221" s="126"/>
      <c r="C3221" s="49" t="s">
        <v>134</v>
      </c>
      <c r="D3221" s="26" t="s">
        <v>136</v>
      </c>
      <c r="E3221" s="26" t="s">
        <v>136</v>
      </c>
    </row>
    <row r="3222" spans="1:5" x14ac:dyDescent="0.35">
      <c r="A3222" s="125"/>
      <c r="B3222" s="126"/>
    </row>
    <row r="3223" spans="1:5" x14ac:dyDescent="0.35">
      <c r="A3223" s="125"/>
      <c r="B3223" s="126"/>
    </row>
    <row r="3224" spans="1:5" x14ac:dyDescent="0.35">
      <c r="A3224" s="125"/>
      <c r="B3224" s="126"/>
    </row>
    <row r="3225" spans="1:5" ht="15" customHeight="1" x14ac:dyDescent="0.35">
      <c r="A3225" s="125">
        <f>A3200+1</f>
        <v>130</v>
      </c>
      <c r="B3225" s="126" t="str">
        <f>"Lista  "  &amp;A3225&amp; "  "&amp; LOOKUP(A3225,'entrada datos Edificación'!$E$3:$E$239,'entrada datos Edificación'!$I$3:$I$239)</f>
        <v>Lista  130  LHD 1/2 pie (tabicón)</v>
      </c>
      <c r="C3225" s="49" t="s">
        <v>252</v>
      </c>
      <c r="D3225" s="27">
        <v>0</v>
      </c>
      <c r="E3225" s="27">
        <v>0</v>
      </c>
    </row>
    <row r="3226" spans="1:5" ht="15" customHeight="1" x14ac:dyDescent="0.35">
      <c r="A3226" s="125"/>
      <c r="B3226" s="126"/>
      <c r="C3226" s="50" t="s">
        <v>189</v>
      </c>
      <c r="D3226" s="28">
        <v>0.05</v>
      </c>
      <c r="E3226" s="27">
        <v>0</v>
      </c>
    </row>
    <row r="3227" spans="1:5" x14ac:dyDescent="0.35">
      <c r="A3227" s="125"/>
      <c r="B3227" s="126"/>
      <c r="C3227" s="50" t="s">
        <v>190</v>
      </c>
      <c r="D3227" s="28">
        <v>0.1</v>
      </c>
      <c r="E3227" s="27">
        <v>0</v>
      </c>
    </row>
    <row r="3228" spans="1:5" x14ac:dyDescent="0.35">
      <c r="A3228" s="125"/>
      <c r="B3228" s="126"/>
      <c r="C3228" s="50" t="s">
        <v>191</v>
      </c>
      <c r="D3228" s="28">
        <v>0.15</v>
      </c>
      <c r="E3228" s="27">
        <v>0</v>
      </c>
    </row>
    <row r="3229" spans="1:5" x14ac:dyDescent="0.35">
      <c r="A3229" s="125"/>
      <c r="B3229" s="126"/>
      <c r="C3229" s="50" t="s">
        <v>192</v>
      </c>
      <c r="D3229" s="28">
        <v>0.2</v>
      </c>
      <c r="E3229" s="27">
        <v>0</v>
      </c>
    </row>
    <row r="3230" spans="1:5" x14ac:dyDescent="0.35">
      <c r="A3230" s="125"/>
      <c r="B3230" s="126"/>
      <c r="C3230" s="50" t="s">
        <v>193</v>
      </c>
      <c r="D3230" s="28">
        <v>0.25</v>
      </c>
      <c r="E3230" s="27">
        <v>0</v>
      </c>
    </row>
    <row r="3231" spans="1:5" x14ac:dyDescent="0.35">
      <c r="A3231" s="125"/>
      <c r="B3231" s="126"/>
      <c r="C3231" s="50" t="s">
        <v>194</v>
      </c>
      <c r="D3231" s="28">
        <v>0.3</v>
      </c>
      <c r="E3231" s="27">
        <v>0</v>
      </c>
    </row>
    <row r="3232" spans="1:5" x14ac:dyDescent="0.35">
      <c r="A3232" s="125"/>
      <c r="B3232" s="126"/>
      <c r="C3232" s="50" t="s">
        <v>195</v>
      </c>
      <c r="D3232" s="28">
        <v>0.35</v>
      </c>
      <c r="E3232" s="27">
        <v>0</v>
      </c>
    </row>
    <row r="3233" spans="1:5" x14ac:dyDescent="0.35">
      <c r="A3233" s="125"/>
      <c r="B3233" s="126"/>
      <c r="C3233" s="50" t="s">
        <v>196</v>
      </c>
      <c r="D3233" s="28">
        <v>0.4</v>
      </c>
      <c r="E3233" s="27">
        <v>0</v>
      </c>
    </row>
    <row r="3234" spans="1:5" x14ac:dyDescent="0.35">
      <c r="A3234" s="125"/>
      <c r="B3234" s="126"/>
      <c r="C3234" s="50" t="s">
        <v>197</v>
      </c>
      <c r="D3234" s="28">
        <v>0.45</v>
      </c>
      <c r="E3234" s="27">
        <v>0</v>
      </c>
    </row>
    <row r="3235" spans="1:5" x14ac:dyDescent="0.35">
      <c r="A3235" s="125"/>
      <c r="B3235" s="126"/>
      <c r="C3235" s="50" t="s">
        <v>198</v>
      </c>
      <c r="D3235" s="28">
        <v>0.5</v>
      </c>
      <c r="E3235" s="27">
        <v>0</v>
      </c>
    </row>
    <row r="3236" spans="1:5" x14ac:dyDescent="0.35">
      <c r="A3236" s="125"/>
      <c r="B3236" s="126"/>
      <c r="C3236" s="50" t="s">
        <v>199</v>
      </c>
      <c r="D3236" s="28">
        <v>0.55000000000000004</v>
      </c>
      <c r="E3236" s="27">
        <v>0</v>
      </c>
    </row>
    <row r="3237" spans="1:5" x14ac:dyDescent="0.35">
      <c r="A3237" s="125"/>
      <c r="B3237" s="126"/>
      <c r="C3237" s="50" t="s">
        <v>200</v>
      </c>
      <c r="D3237" s="28">
        <v>0.6</v>
      </c>
      <c r="E3237" s="27">
        <v>0</v>
      </c>
    </row>
    <row r="3238" spans="1:5" x14ac:dyDescent="0.35">
      <c r="A3238" s="125"/>
      <c r="B3238" s="126"/>
      <c r="C3238" s="50" t="s">
        <v>201</v>
      </c>
      <c r="D3238" s="28">
        <v>0.65</v>
      </c>
      <c r="E3238" s="27">
        <v>0</v>
      </c>
    </row>
    <row r="3239" spans="1:5" x14ac:dyDescent="0.35">
      <c r="A3239" s="125"/>
      <c r="B3239" s="126"/>
      <c r="C3239" s="50" t="s">
        <v>202</v>
      </c>
      <c r="D3239" s="28">
        <v>0.7</v>
      </c>
      <c r="E3239" s="27">
        <v>0</v>
      </c>
    </row>
    <row r="3240" spans="1:5" x14ac:dyDescent="0.35">
      <c r="A3240" s="125"/>
      <c r="B3240" s="126"/>
      <c r="C3240" s="50" t="s">
        <v>203</v>
      </c>
      <c r="D3240" s="28">
        <v>0.75</v>
      </c>
      <c r="E3240" s="27">
        <v>0</v>
      </c>
    </row>
    <row r="3241" spans="1:5" x14ac:dyDescent="0.35">
      <c r="A3241" s="125"/>
      <c r="B3241" s="126"/>
      <c r="C3241" s="50" t="s">
        <v>204</v>
      </c>
      <c r="D3241" s="28">
        <v>0.8</v>
      </c>
      <c r="E3241" s="27">
        <v>0</v>
      </c>
    </row>
    <row r="3242" spans="1:5" x14ac:dyDescent="0.35">
      <c r="A3242" s="125"/>
      <c r="B3242" s="126"/>
      <c r="C3242" s="50" t="s">
        <v>205</v>
      </c>
      <c r="D3242" s="28">
        <v>0.85</v>
      </c>
      <c r="E3242" s="27">
        <v>0</v>
      </c>
    </row>
    <row r="3243" spans="1:5" x14ac:dyDescent="0.35">
      <c r="A3243" s="125"/>
      <c r="B3243" s="126"/>
      <c r="C3243" s="50" t="s">
        <v>206</v>
      </c>
      <c r="D3243" s="28">
        <v>0.9</v>
      </c>
      <c r="E3243" s="27">
        <v>0</v>
      </c>
    </row>
    <row r="3244" spans="1:5" x14ac:dyDescent="0.35">
      <c r="A3244" s="125"/>
      <c r="B3244" s="126"/>
      <c r="C3244" s="50" t="s">
        <v>207</v>
      </c>
      <c r="D3244" s="28">
        <v>0.95</v>
      </c>
      <c r="E3244" s="27">
        <v>0</v>
      </c>
    </row>
    <row r="3245" spans="1:5" x14ac:dyDescent="0.35">
      <c r="A3245" s="125"/>
      <c r="B3245" s="126"/>
      <c r="C3245" s="50" t="s">
        <v>208</v>
      </c>
      <c r="D3245" s="28">
        <v>1</v>
      </c>
      <c r="E3245" s="27">
        <v>0</v>
      </c>
    </row>
    <row r="3246" spans="1:5" x14ac:dyDescent="0.35">
      <c r="A3246" s="125"/>
      <c r="B3246" s="126"/>
      <c r="C3246" s="49" t="s">
        <v>134</v>
      </c>
      <c r="D3246" s="26" t="s">
        <v>136</v>
      </c>
      <c r="E3246" s="26" t="s">
        <v>136</v>
      </c>
    </row>
    <row r="3247" spans="1:5" x14ac:dyDescent="0.35">
      <c r="A3247" s="125"/>
      <c r="B3247" s="126"/>
    </row>
    <row r="3248" spans="1:5" x14ac:dyDescent="0.35">
      <c r="A3248" s="125"/>
      <c r="B3248" s="126"/>
    </row>
    <row r="3249" spans="1:5" x14ac:dyDescent="0.35">
      <c r="A3249" s="125"/>
      <c r="B3249" s="126"/>
    </row>
    <row r="3250" spans="1:5" ht="15" customHeight="1" x14ac:dyDescent="0.35">
      <c r="A3250" s="125">
        <f>A3225+1</f>
        <v>131</v>
      </c>
      <c r="B3250" s="126" t="str">
        <f>"Lista  "  &amp;A3250&amp; "  "&amp; LOOKUP(A3250,'entrada datos Edificación'!$E$3:$E$239,'entrada datos Edificación'!$I$3:$I$239)</f>
        <v>Lista  131  LHD (8cm)  Machetón</v>
      </c>
      <c r="C3250" s="49" t="s">
        <v>252</v>
      </c>
      <c r="D3250" s="27">
        <v>0</v>
      </c>
      <c r="E3250" s="27">
        <v>0</v>
      </c>
    </row>
    <row r="3251" spans="1:5" ht="15" customHeight="1" x14ac:dyDescent="0.35">
      <c r="A3251" s="125"/>
      <c r="B3251" s="126"/>
      <c r="C3251" s="50" t="s">
        <v>189</v>
      </c>
      <c r="D3251" s="28">
        <v>0.05</v>
      </c>
      <c r="E3251" s="27">
        <v>0</v>
      </c>
    </row>
    <row r="3252" spans="1:5" x14ac:dyDescent="0.35">
      <c r="A3252" s="125"/>
      <c r="B3252" s="126"/>
      <c r="C3252" s="50" t="s">
        <v>190</v>
      </c>
      <c r="D3252" s="28">
        <v>0.1</v>
      </c>
      <c r="E3252" s="27">
        <v>0</v>
      </c>
    </row>
    <row r="3253" spans="1:5" x14ac:dyDescent="0.35">
      <c r="A3253" s="125"/>
      <c r="B3253" s="126"/>
      <c r="C3253" s="50" t="s">
        <v>191</v>
      </c>
      <c r="D3253" s="28">
        <v>0.15</v>
      </c>
      <c r="E3253" s="27">
        <v>0</v>
      </c>
    </row>
    <row r="3254" spans="1:5" x14ac:dyDescent="0.35">
      <c r="A3254" s="125"/>
      <c r="B3254" s="126"/>
      <c r="C3254" s="50" t="s">
        <v>192</v>
      </c>
      <c r="D3254" s="28">
        <v>0.2</v>
      </c>
      <c r="E3254" s="27">
        <v>0</v>
      </c>
    </row>
    <row r="3255" spans="1:5" x14ac:dyDescent="0.35">
      <c r="A3255" s="125"/>
      <c r="B3255" s="126"/>
      <c r="C3255" s="50" t="s">
        <v>193</v>
      </c>
      <c r="D3255" s="28">
        <v>0.25</v>
      </c>
      <c r="E3255" s="27">
        <v>0</v>
      </c>
    </row>
    <row r="3256" spans="1:5" x14ac:dyDescent="0.35">
      <c r="A3256" s="125"/>
      <c r="B3256" s="126"/>
      <c r="C3256" s="50" t="s">
        <v>194</v>
      </c>
      <c r="D3256" s="28">
        <v>0.3</v>
      </c>
      <c r="E3256" s="27">
        <v>0</v>
      </c>
    </row>
    <row r="3257" spans="1:5" x14ac:dyDescent="0.35">
      <c r="A3257" s="125"/>
      <c r="B3257" s="126"/>
      <c r="C3257" s="50" t="s">
        <v>195</v>
      </c>
      <c r="D3257" s="28">
        <v>0.35</v>
      </c>
      <c r="E3257" s="27">
        <v>0</v>
      </c>
    </row>
    <row r="3258" spans="1:5" x14ac:dyDescent="0.35">
      <c r="A3258" s="125"/>
      <c r="B3258" s="126"/>
      <c r="C3258" s="50" t="s">
        <v>196</v>
      </c>
      <c r="D3258" s="28">
        <v>0.4</v>
      </c>
      <c r="E3258" s="27">
        <v>0</v>
      </c>
    </row>
    <row r="3259" spans="1:5" x14ac:dyDescent="0.35">
      <c r="A3259" s="125"/>
      <c r="B3259" s="126"/>
      <c r="C3259" s="50" t="s">
        <v>197</v>
      </c>
      <c r="D3259" s="28">
        <v>0.45</v>
      </c>
      <c r="E3259" s="27">
        <v>0</v>
      </c>
    </row>
    <row r="3260" spans="1:5" x14ac:dyDescent="0.35">
      <c r="A3260" s="125"/>
      <c r="B3260" s="126"/>
      <c r="C3260" s="50" t="s">
        <v>198</v>
      </c>
      <c r="D3260" s="28">
        <v>0.5</v>
      </c>
      <c r="E3260" s="27">
        <v>0</v>
      </c>
    </row>
    <row r="3261" spans="1:5" x14ac:dyDescent="0.35">
      <c r="A3261" s="125"/>
      <c r="B3261" s="126"/>
      <c r="C3261" s="50" t="s">
        <v>199</v>
      </c>
      <c r="D3261" s="28">
        <v>0.55000000000000004</v>
      </c>
      <c r="E3261" s="27">
        <v>0</v>
      </c>
    </row>
    <row r="3262" spans="1:5" x14ac:dyDescent="0.35">
      <c r="A3262" s="125"/>
      <c r="B3262" s="126"/>
      <c r="C3262" s="50" t="s">
        <v>200</v>
      </c>
      <c r="D3262" s="28">
        <v>0.6</v>
      </c>
      <c r="E3262" s="27">
        <v>0</v>
      </c>
    </row>
    <row r="3263" spans="1:5" x14ac:dyDescent="0.35">
      <c r="A3263" s="125"/>
      <c r="B3263" s="126"/>
      <c r="C3263" s="50" t="s">
        <v>201</v>
      </c>
      <c r="D3263" s="28">
        <v>0.65</v>
      </c>
      <c r="E3263" s="27">
        <v>0</v>
      </c>
    </row>
    <row r="3264" spans="1:5" x14ac:dyDescent="0.35">
      <c r="A3264" s="125"/>
      <c r="B3264" s="126"/>
      <c r="C3264" s="50" t="s">
        <v>202</v>
      </c>
      <c r="D3264" s="28">
        <v>0.7</v>
      </c>
      <c r="E3264" s="27">
        <v>0</v>
      </c>
    </row>
    <row r="3265" spans="1:5" x14ac:dyDescent="0.35">
      <c r="A3265" s="125"/>
      <c r="B3265" s="126"/>
      <c r="C3265" s="50" t="s">
        <v>203</v>
      </c>
      <c r="D3265" s="28">
        <v>0.75</v>
      </c>
      <c r="E3265" s="27">
        <v>0</v>
      </c>
    </row>
    <row r="3266" spans="1:5" x14ac:dyDescent="0.35">
      <c r="A3266" s="125"/>
      <c r="B3266" s="126"/>
      <c r="C3266" s="50" t="s">
        <v>204</v>
      </c>
      <c r="D3266" s="28">
        <v>0.8</v>
      </c>
      <c r="E3266" s="27">
        <v>0</v>
      </c>
    </row>
    <row r="3267" spans="1:5" x14ac:dyDescent="0.35">
      <c r="A3267" s="125"/>
      <c r="B3267" s="126"/>
      <c r="C3267" s="50" t="s">
        <v>205</v>
      </c>
      <c r="D3267" s="28">
        <v>0.85</v>
      </c>
      <c r="E3267" s="27">
        <v>0</v>
      </c>
    </row>
    <row r="3268" spans="1:5" x14ac:dyDescent="0.35">
      <c r="A3268" s="125"/>
      <c r="B3268" s="126"/>
      <c r="C3268" s="50" t="s">
        <v>206</v>
      </c>
      <c r="D3268" s="28">
        <v>0.9</v>
      </c>
      <c r="E3268" s="27">
        <v>0</v>
      </c>
    </row>
    <row r="3269" spans="1:5" x14ac:dyDescent="0.35">
      <c r="A3269" s="125"/>
      <c r="B3269" s="126"/>
      <c r="C3269" s="50" t="s">
        <v>207</v>
      </c>
      <c r="D3269" s="28">
        <v>0.95</v>
      </c>
      <c r="E3269" s="27">
        <v>0</v>
      </c>
    </row>
    <row r="3270" spans="1:5" x14ac:dyDescent="0.35">
      <c r="A3270" s="125"/>
      <c r="B3270" s="126"/>
      <c r="C3270" s="50" t="s">
        <v>208</v>
      </c>
      <c r="D3270" s="28">
        <v>1</v>
      </c>
      <c r="E3270" s="27">
        <v>0</v>
      </c>
    </row>
    <row r="3271" spans="1:5" x14ac:dyDescent="0.35">
      <c r="A3271" s="125"/>
      <c r="B3271" s="126"/>
      <c r="C3271" s="49" t="s">
        <v>134</v>
      </c>
      <c r="D3271" s="26" t="s">
        <v>136</v>
      </c>
      <c r="E3271" s="26" t="s">
        <v>136</v>
      </c>
    </row>
    <row r="3272" spans="1:5" x14ac:dyDescent="0.35">
      <c r="A3272" s="125"/>
      <c r="B3272" s="126"/>
    </row>
    <row r="3273" spans="1:5" x14ac:dyDescent="0.35">
      <c r="A3273" s="125"/>
      <c r="B3273" s="126"/>
    </row>
    <row r="3274" spans="1:5" x14ac:dyDescent="0.35">
      <c r="A3274" s="125"/>
      <c r="B3274" s="126"/>
    </row>
    <row r="3275" spans="1:5" ht="15" customHeight="1" x14ac:dyDescent="0.35">
      <c r="A3275" s="125">
        <f>A3250+1</f>
        <v>132</v>
      </c>
      <c r="B3275" s="126" t="str">
        <f>"Lista  "  &amp;A3275&amp; "  "&amp; LOOKUP(A3275,'entrada datos Edificación'!$E$3:$E$239,'entrada datos Edificación'!$I$3:$I$239)</f>
        <v>Lista  132  ladrillo perforado</v>
      </c>
      <c r="C3275" s="49" t="s">
        <v>252</v>
      </c>
      <c r="D3275" s="27">
        <v>0</v>
      </c>
      <c r="E3275" s="27">
        <v>0</v>
      </c>
    </row>
    <row r="3276" spans="1:5" ht="15" customHeight="1" x14ac:dyDescent="0.35">
      <c r="A3276" s="125"/>
      <c r="B3276" s="126"/>
      <c r="C3276" s="50" t="s">
        <v>189</v>
      </c>
      <c r="D3276" s="28">
        <v>0.05</v>
      </c>
      <c r="E3276" s="27">
        <v>0</v>
      </c>
    </row>
    <row r="3277" spans="1:5" x14ac:dyDescent="0.35">
      <c r="A3277" s="125"/>
      <c r="B3277" s="126"/>
      <c r="C3277" s="50" t="s">
        <v>190</v>
      </c>
      <c r="D3277" s="28">
        <v>0.1</v>
      </c>
      <c r="E3277" s="27">
        <v>0</v>
      </c>
    </row>
    <row r="3278" spans="1:5" x14ac:dyDescent="0.35">
      <c r="A3278" s="125"/>
      <c r="B3278" s="126"/>
      <c r="C3278" s="50" t="s">
        <v>191</v>
      </c>
      <c r="D3278" s="28">
        <v>0.15</v>
      </c>
      <c r="E3278" s="27">
        <v>0</v>
      </c>
    </row>
    <row r="3279" spans="1:5" x14ac:dyDescent="0.35">
      <c r="A3279" s="125"/>
      <c r="B3279" s="126"/>
      <c r="C3279" s="50" t="s">
        <v>192</v>
      </c>
      <c r="D3279" s="28">
        <v>0.2</v>
      </c>
      <c r="E3279" s="27">
        <v>0</v>
      </c>
    </row>
    <row r="3280" spans="1:5" x14ac:dyDescent="0.35">
      <c r="A3280" s="125"/>
      <c r="B3280" s="126"/>
      <c r="C3280" s="50" t="s">
        <v>193</v>
      </c>
      <c r="D3280" s="28">
        <v>0.25</v>
      </c>
      <c r="E3280" s="27">
        <v>0</v>
      </c>
    </row>
    <row r="3281" spans="1:5" x14ac:dyDescent="0.35">
      <c r="A3281" s="125"/>
      <c r="B3281" s="126"/>
      <c r="C3281" s="50" t="s">
        <v>194</v>
      </c>
      <c r="D3281" s="28">
        <v>0.3</v>
      </c>
      <c r="E3281" s="27">
        <v>0</v>
      </c>
    </row>
    <row r="3282" spans="1:5" x14ac:dyDescent="0.35">
      <c r="A3282" s="125"/>
      <c r="B3282" s="126"/>
      <c r="C3282" s="50" t="s">
        <v>195</v>
      </c>
      <c r="D3282" s="28">
        <v>0.35</v>
      </c>
      <c r="E3282" s="27">
        <v>0</v>
      </c>
    </row>
    <row r="3283" spans="1:5" x14ac:dyDescent="0.35">
      <c r="A3283" s="125"/>
      <c r="B3283" s="126"/>
      <c r="C3283" s="50" t="s">
        <v>196</v>
      </c>
      <c r="D3283" s="28">
        <v>0.4</v>
      </c>
      <c r="E3283" s="27">
        <v>0</v>
      </c>
    </row>
    <row r="3284" spans="1:5" x14ac:dyDescent="0.35">
      <c r="A3284" s="125"/>
      <c r="B3284" s="126"/>
      <c r="C3284" s="50" t="s">
        <v>197</v>
      </c>
      <c r="D3284" s="28">
        <v>0.45</v>
      </c>
      <c r="E3284" s="27">
        <v>0</v>
      </c>
    </row>
    <row r="3285" spans="1:5" x14ac:dyDescent="0.35">
      <c r="A3285" s="125"/>
      <c r="B3285" s="126"/>
      <c r="C3285" s="50" t="s">
        <v>198</v>
      </c>
      <c r="D3285" s="28">
        <v>0.5</v>
      </c>
      <c r="E3285" s="27">
        <v>0</v>
      </c>
    </row>
    <row r="3286" spans="1:5" x14ac:dyDescent="0.35">
      <c r="A3286" s="125"/>
      <c r="B3286" s="126"/>
      <c r="C3286" s="50" t="s">
        <v>199</v>
      </c>
      <c r="D3286" s="28">
        <v>0.55000000000000004</v>
      </c>
      <c r="E3286" s="27">
        <v>0</v>
      </c>
    </row>
    <row r="3287" spans="1:5" x14ac:dyDescent="0.35">
      <c r="A3287" s="125"/>
      <c r="B3287" s="126"/>
      <c r="C3287" s="50" t="s">
        <v>200</v>
      </c>
      <c r="D3287" s="28">
        <v>0.6</v>
      </c>
      <c r="E3287" s="27">
        <v>0</v>
      </c>
    </row>
    <row r="3288" spans="1:5" x14ac:dyDescent="0.35">
      <c r="A3288" s="125"/>
      <c r="B3288" s="126"/>
      <c r="C3288" s="50" t="s">
        <v>201</v>
      </c>
      <c r="D3288" s="28">
        <v>0.65</v>
      </c>
      <c r="E3288" s="27">
        <v>0</v>
      </c>
    </row>
    <row r="3289" spans="1:5" x14ac:dyDescent="0.35">
      <c r="A3289" s="125"/>
      <c r="B3289" s="126"/>
      <c r="C3289" s="50" t="s">
        <v>202</v>
      </c>
      <c r="D3289" s="28">
        <v>0.7</v>
      </c>
      <c r="E3289" s="27">
        <v>0</v>
      </c>
    </row>
    <row r="3290" spans="1:5" x14ac:dyDescent="0.35">
      <c r="A3290" s="125"/>
      <c r="B3290" s="126"/>
      <c r="C3290" s="50" t="s">
        <v>203</v>
      </c>
      <c r="D3290" s="28">
        <v>0.75</v>
      </c>
      <c r="E3290" s="27">
        <v>0</v>
      </c>
    </row>
    <row r="3291" spans="1:5" x14ac:dyDescent="0.35">
      <c r="A3291" s="125"/>
      <c r="B3291" s="126"/>
      <c r="C3291" s="50" t="s">
        <v>204</v>
      </c>
      <c r="D3291" s="28">
        <v>0.8</v>
      </c>
      <c r="E3291" s="27">
        <v>0</v>
      </c>
    </row>
    <row r="3292" spans="1:5" x14ac:dyDescent="0.35">
      <c r="A3292" s="125"/>
      <c r="B3292" s="126"/>
      <c r="C3292" s="50" t="s">
        <v>205</v>
      </c>
      <c r="D3292" s="28">
        <v>0.85</v>
      </c>
      <c r="E3292" s="27">
        <v>0</v>
      </c>
    </row>
    <row r="3293" spans="1:5" x14ac:dyDescent="0.35">
      <c r="A3293" s="125"/>
      <c r="B3293" s="126"/>
      <c r="C3293" s="50" t="s">
        <v>206</v>
      </c>
      <c r="D3293" s="28">
        <v>0.9</v>
      </c>
      <c r="E3293" s="27">
        <v>0</v>
      </c>
    </row>
    <row r="3294" spans="1:5" x14ac:dyDescent="0.35">
      <c r="A3294" s="125"/>
      <c r="B3294" s="126"/>
      <c r="C3294" s="50" t="s">
        <v>207</v>
      </c>
      <c r="D3294" s="28">
        <v>0.95</v>
      </c>
      <c r="E3294" s="27">
        <v>0</v>
      </c>
    </row>
    <row r="3295" spans="1:5" x14ac:dyDescent="0.35">
      <c r="A3295" s="125"/>
      <c r="B3295" s="126"/>
      <c r="C3295" s="50" t="s">
        <v>208</v>
      </c>
      <c r="D3295" s="28">
        <v>1</v>
      </c>
      <c r="E3295" s="27">
        <v>0</v>
      </c>
    </row>
    <row r="3296" spans="1:5" x14ac:dyDescent="0.35">
      <c r="A3296" s="125"/>
      <c r="B3296" s="126"/>
      <c r="C3296" s="49" t="s">
        <v>134</v>
      </c>
      <c r="D3296" s="26" t="s">
        <v>136</v>
      </c>
      <c r="E3296" s="26" t="s">
        <v>136</v>
      </c>
    </row>
    <row r="3297" spans="1:5" x14ac:dyDescent="0.35">
      <c r="A3297" s="125"/>
      <c r="B3297" s="126"/>
    </row>
    <row r="3298" spans="1:5" x14ac:dyDescent="0.35">
      <c r="A3298" s="125"/>
      <c r="B3298" s="126"/>
    </row>
    <row r="3299" spans="1:5" x14ac:dyDescent="0.35">
      <c r="A3299" s="125"/>
      <c r="B3299" s="126"/>
    </row>
    <row r="3300" spans="1:5" ht="15" customHeight="1" x14ac:dyDescent="0.35">
      <c r="A3300" s="125">
        <f>A3275+1</f>
        <v>133</v>
      </c>
      <c r="B3300" s="126" t="str">
        <f>"Lista  "  &amp;A3300&amp; "  "&amp; LOOKUP(A3300,'entrada datos Edificación'!$E$3:$E$239,'entrada datos Edificación'!$I$3:$I$239)</f>
        <v>Lista  133  bloques de hormigón</v>
      </c>
      <c r="C3300" s="49" t="s">
        <v>252</v>
      </c>
      <c r="D3300" s="27">
        <v>0</v>
      </c>
      <c r="E3300" s="27">
        <v>0</v>
      </c>
    </row>
    <row r="3301" spans="1:5" ht="15" customHeight="1" x14ac:dyDescent="0.35">
      <c r="A3301" s="125"/>
      <c r="B3301" s="126"/>
      <c r="C3301" s="50" t="s">
        <v>189</v>
      </c>
      <c r="D3301" s="28">
        <v>0.05</v>
      </c>
      <c r="E3301" s="27">
        <v>0</v>
      </c>
    </row>
    <row r="3302" spans="1:5" x14ac:dyDescent="0.35">
      <c r="A3302" s="125"/>
      <c r="B3302" s="126"/>
      <c r="C3302" s="50" t="s">
        <v>190</v>
      </c>
      <c r="D3302" s="28">
        <v>0.1</v>
      </c>
      <c r="E3302" s="27">
        <v>0</v>
      </c>
    </row>
    <row r="3303" spans="1:5" x14ac:dyDescent="0.35">
      <c r="A3303" s="125"/>
      <c r="B3303" s="126"/>
      <c r="C3303" s="50" t="s">
        <v>191</v>
      </c>
      <c r="D3303" s="28">
        <v>0.15</v>
      </c>
      <c r="E3303" s="27">
        <v>0</v>
      </c>
    </row>
    <row r="3304" spans="1:5" x14ac:dyDescent="0.35">
      <c r="A3304" s="125"/>
      <c r="B3304" s="126"/>
      <c r="C3304" s="50" t="s">
        <v>192</v>
      </c>
      <c r="D3304" s="28">
        <v>0.2</v>
      </c>
      <c r="E3304" s="27">
        <v>0</v>
      </c>
    </row>
    <row r="3305" spans="1:5" x14ac:dyDescent="0.35">
      <c r="A3305" s="125"/>
      <c r="B3305" s="126"/>
      <c r="C3305" s="50" t="s">
        <v>193</v>
      </c>
      <c r="D3305" s="28">
        <v>0.25</v>
      </c>
      <c r="E3305" s="27">
        <v>0</v>
      </c>
    </row>
    <row r="3306" spans="1:5" x14ac:dyDescent="0.35">
      <c r="A3306" s="125"/>
      <c r="B3306" s="126"/>
      <c r="C3306" s="50" t="s">
        <v>194</v>
      </c>
      <c r="D3306" s="28">
        <v>0.3</v>
      </c>
      <c r="E3306" s="27">
        <v>0</v>
      </c>
    </row>
    <row r="3307" spans="1:5" x14ac:dyDescent="0.35">
      <c r="A3307" s="125"/>
      <c r="B3307" s="126"/>
      <c r="C3307" s="50" t="s">
        <v>195</v>
      </c>
      <c r="D3307" s="28">
        <v>0.35</v>
      </c>
      <c r="E3307" s="27">
        <v>0</v>
      </c>
    </row>
    <row r="3308" spans="1:5" x14ac:dyDescent="0.35">
      <c r="A3308" s="125"/>
      <c r="B3308" s="126"/>
      <c r="C3308" s="50" t="s">
        <v>196</v>
      </c>
      <c r="D3308" s="28">
        <v>0.4</v>
      </c>
      <c r="E3308" s="27">
        <v>0</v>
      </c>
    </row>
    <row r="3309" spans="1:5" x14ac:dyDescent="0.35">
      <c r="A3309" s="125"/>
      <c r="B3309" s="126"/>
      <c r="C3309" s="50" t="s">
        <v>197</v>
      </c>
      <c r="D3309" s="28">
        <v>0.45</v>
      </c>
      <c r="E3309" s="27">
        <v>0</v>
      </c>
    </row>
    <row r="3310" spans="1:5" x14ac:dyDescent="0.35">
      <c r="A3310" s="125"/>
      <c r="B3310" s="126"/>
      <c r="C3310" s="50" t="s">
        <v>198</v>
      </c>
      <c r="D3310" s="28">
        <v>0.5</v>
      </c>
      <c r="E3310" s="27">
        <v>0</v>
      </c>
    </row>
    <row r="3311" spans="1:5" x14ac:dyDescent="0.35">
      <c r="A3311" s="125"/>
      <c r="B3311" s="126"/>
      <c r="C3311" s="50" t="s">
        <v>199</v>
      </c>
      <c r="D3311" s="28">
        <v>0.55000000000000004</v>
      </c>
      <c r="E3311" s="27">
        <v>0</v>
      </c>
    </row>
    <row r="3312" spans="1:5" x14ac:dyDescent="0.35">
      <c r="A3312" s="125"/>
      <c r="B3312" s="126"/>
      <c r="C3312" s="50" t="s">
        <v>200</v>
      </c>
      <c r="D3312" s="28">
        <v>0.6</v>
      </c>
      <c r="E3312" s="27">
        <v>0</v>
      </c>
    </row>
    <row r="3313" spans="1:5" x14ac:dyDescent="0.35">
      <c r="A3313" s="125"/>
      <c r="B3313" s="126"/>
      <c r="C3313" s="50" t="s">
        <v>201</v>
      </c>
      <c r="D3313" s="28">
        <v>0.65</v>
      </c>
      <c r="E3313" s="27">
        <v>0</v>
      </c>
    </row>
    <row r="3314" spans="1:5" x14ac:dyDescent="0.35">
      <c r="A3314" s="125"/>
      <c r="B3314" s="126"/>
      <c r="C3314" s="50" t="s">
        <v>202</v>
      </c>
      <c r="D3314" s="28">
        <v>0.7</v>
      </c>
      <c r="E3314" s="27">
        <v>0</v>
      </c>
    </row>
    <row r="3315" spans="1:5" x14ac:dyDescent="0.35">
      <c r="A3315" s="125"/>
      <c r="B3315" s="126"/>
      <c r="C3315" s="50" t="s">
        <v>203</v>
      </c>
      <c r="D3315" s="28">
        <v>0.75</v>
      </c>
      <c r="E3315" s="27">
        <v>0</v>
      </c>
    </row>
    <row r="3316" spans="1:5" x14ac:dyDescent="0.35">
      <c r="A3316" s="125"/>
      <c r="B3316" s="126"/>
      <c r="C3316" s="50" t="s">
        <v>204</v>
      </c>
      <c r="D3316" s="28">
        <v>0.8</v>
      </c>
      <c r="E3316" s="27">
        <v>0</v>
      </c>
    </row>
    <row r="3317" spans="1:5" x14ac:dyDescent="0.35">
      <c r="A3317" s="125"/>
      <c r="B3317" s="126"/>
      <c r="C3317" s="50" t="s">
        <v>205</v>
      </c>
      <c r="D3317" s="28">
        <v>0.85</v>
      </c>
      <c r="E3317" s="27">
        <v>0</v>
      </c>
    </row>
    <row r="3318" spans="1:5" x14ac:dyDescent="0.35">
      <c r="A3318" s="125"/>
      <c r="B3318" s="126"/>
      <c r="C3318" s="50" t="s">
        <v>206</v>
      </c>
      <c r="D3318" s="28">
        <v>0.9</v>
      </c>
      <c r="E3318" s="27">
        <v>0</v>
      </c>
    </row>
    <row r="3319" spans="1:5" x14ac:dyDescent="0.35">
      <c r="A3319" s="125"/>
      <c r="B3319" s="126"/>
      <c r="C3319" s="50" t="s">
        <v>207</v>
      </c>
      <c r="D3319" s="28">
        <v>0.95</v>
      </c>
      <c r="E3319" s="27">
        <v>0</v>
      </c>
    </row>
    <row r="3320" spans="1:5" x14ac:dyDescent="0.35">
      <c r="A3320" s="125"/>
      <c r="B3320" s="126"/>
      <c r="C3320" s="50" t="s">
        <v>208</v>
      </c>
      <c r="D3320" s="28">
        <v>1</v>
      </c>
      <c r="E3320" s="27">
        <v>0</v>
      </c>
    </row>
    <row r="3321" spans="1:5" x14ac:dyDescent="0.35">
      <c r="A3321" s="125"/>
      <c r="B3321" s="126"/>
      <c r="C3321" s="49" t="s">
        <v>134</v>
      </c>
      <c r="D3321" s="26" t="s">
        <v>136</v>
      </c>
      <c r="E3321" s="26" t="s">
        <v>136</v>
      </c>
    </row>
    <row r="3322" spans="1:5" x14ac:dyDescent="0.35">
      <c r="A3322" s="125"/>
      <c r="B3322" s="126"/>
    </row>
    <row r="3323" spans="1:5" x14ac:dyDescent="0.35">
      <c r="A3323" s="125"/>
      <c r="B3323" s="126"/>
    </row>
    <row r="3324" spans="1:5" x14ac:dyDescent="0.35">
      <c r="A3324" s="125"/>
      <c r="B3324" s="126"/>
    </row>
    <row r="3325" spans="1:5" ht="15" customHeight="1" x14ac:dyDescent="0.35">
      <c r="A3325" s="125">
        <f>A3300+1</f>
        <v>134</v>
      </c>
      <c r="B3325" s="126" t="str">
        <f>"Lista  "  &amp;A3325&amp; "  "&amp; LOOKUP(A3325,'entrada datos Edificación'!$E$3:$E$239,'entrada datos Edificación'!$I$3:$I$239)</f>
        <v>Lista  134  cartón yeso</v>
      </c>
      <c r="C3325" s="49" t="s">
        <v>252</v>
      </c>
      <c r="D3325" s="27">
        <v>0</v>
      </c>
      <c r="E3325" s="27">
        <v>0</v>
      </c>
    </row>
    <row r="3326" spans="1:5" ht="15" customHeight="1" x14ac:dyDescent="0.35">
      <c r="A3326" s="125"/>
      <c r="B3326" s="126"/>
      <c r="C3326" s="50" t="s">
        <v>189</v>
      </c>
      <c r="D3326" s="28">
        <v>0.05</v>
      </c>
      <c r="E3326" s="27">
        <v>0</v>
      </c>
    </row>
    <row r="3327" spans="1:5" x14ac:dyDescent="0.35">
      <c r="A3327" s="125"/>
      <c r="B3327" s="126"/>
      <c r="C3327" s="50" t="s">
        <v>190</v>
      </c>
      <c r="D3327" s="28">
        <v>0.1</v>
      </c>
      <c r="E3327" s="27">
        <v>0</v>
      </c>
    </row>
    <row r="3328" spans="1:5" x14ac:dyDescent="0.35">
      <c r="A3328" s="125"/>
      <c r="B3328" s="126"/>
      <c r="C3328" s="50" t="s">
        <v>191</v>
      </c>
      <c r="D3328" s="28">
        <v>0.15</v>
      </c>
      <c r="E3328" s="27">
        <v>0</v>
      </c>
    </row>
    <row r="3329" spans="1:5" x14ac:dyDescent="0.35">
      <c r="A3329" s="125"/>
      <c r="B3329" s="126"/>
      <c r="C3329" s="50" t="s">
        <v>192</v>
      </c>
      <c r="D3329" s="28">
        <v>0.2</v>
      </c>
      <c r="E3329" s="27">
        <v>0</v>
      </c>
    </row>
    <row r="3330" spans="1:5" x14ac:dyDescent="0.35">
      <c r="A3330" s="125"/>
      <c r="B3330" s="126"/>
      <c r="C3330" s="50" t="s">
        <v>193</v>
      </c>
      <c r="D3330" s="28">
        <v>0.25</v>
      </c>
      <c r="E3330" s="27">
        <v>0</v>
      </c>
    </row>
    <row r="3331" spans="1:5" x14ac:dyDescent="0.35">
      <c r="A3331" s="125"/>
      <c r="B3331" s="126"/>
      <c r="C3331" s="50" t="s">
        <v>194</v>
      </c>
      <c r="D3331" s="28">
        <v>0.3</v>
      </c>
      <c r="E3331" s="27">
        <v>0</v>
      </c>
    </row>
    <row r="3332" spans="1:5" x14ac:dyDescent="0.35">
      <c r="A3332" s="125"/>
      <c r="B3332" s="126"/>
      <c r="C3332" s="50" t="s">
        <v>195</v>
      </c>
      <c r="D3332" s="28">
        <v>0.35</v>
      </c>
      <c r="E3332" s="27">
        <v>0</v>
      </c>
    </row>
    <row r="3333" spans="1:5" x14ac:dyDescent="0.35">
      <c r="A3333" s="125"/>
      <c r="B3333" s="126"/>
      <c r="C3333" s="50" t="s">
        <v>196</v>
      </c>
      <c r="D3333" s="28">
        <v>0.4</v>
      </c>
      <c r="E3333" s="27">
        <v>0</v>
      </c>
    </row>
    <row r="3334" spans="1:5" x14ac:dyDescent="0.35">
      <c r="A3334" s="125"/>
      <c r="B3334" s="126"/>
      <c r="C3334" s="50" t="s">
        <v>197</v>
      </c>
      <c r="D3334" s="28">
        <v>0.45</v>
      </c>
      <c r="E3334" s="27">
        <v>0</v>
      </c>
    </row>
    <row r="3335" spans="1:5" x14ac:dyDescent="0.35">
      <c r="A3335" s="125"/>
      <c r="B3335" s="126"/>
      <c r="C3335" s="50" t="s">
        <v>198</v>
      </c>
      <c r="D3335" s="28">
        <v>0.5</v>
      </c>
      <c r="E3335" s="27">
        <v>0</v>
      </c>
    </row>
    <row r="3336" spans="1:5" x14ac:dyDescent="0.35">
      <c r="A3336" s="125"/>
      <c r="B3336" s="126"/>
      <c r="C3336" s="50" t="s">
        <v>199</v>
      </c>
      <c r="D3336" s="28">
        <v>0.55000000000000004</v>
      </c>
      <c r="E3336" s="27">
        <v>0</v>
      </c>
    </row>
    <row r="3337" spans="1:5" x14ac:dyDescent="0.35">
      <c r="A3337" s="125"/>
      <c r="B3337" s="126"/>
      <c r="C3337" s="50" t="s">
        <v>200</v>
      </c>
      <c r="D3337" s="28">
        <v>0.6</v>
      </c>
      <c r="E3337" s="27">
        <v>0</v>
      </c>
    </row>
    <row r="3338" spans="1:5" x14ac:dyDescent="0.35">
      <c r="A3338" s="125"/>
      <c r="B3338" s="126"/>
      <c r="C3338" s="50" t="s">
        <v>201</v>
      </c>
      <c r="D3338" s="28">
        <v>0.65</v>
      </c>
      <c r="E3338" s="27">
        <v>0</v>
      </c>
    </row>
    <row r="3339" spans="1:5" x14ac:dyDescent="0.35">
      <c r="A3339" s="125"/>
      <c r="B3339" s="126"/>
      <c r="C3339" s="50" t="s">
        <v>202</v>
      </c>
      <c r="D3339" s="28">
        <v>0.7</v>
      </c>
      <c r="E3339" s="27">
        <v>0</v>
      </c>
    </row>
    <row r="3340" spans="1:5" x14ac:dyDescent="0.35">
      <c r="A3340" s="125"/>
      <c r="B3340" s="126"/>
      <c r="C3340" s="50" t="s">
        <v>203</v>
      </c>
      <c r="D3340" s="28">
        <v>0.75</v>
      </c>
      <c r="E3340" s="27">
        <v>0</v>
      </c>
    </row>
    <row r="3341" spans="1:5" x14ac:dyDescent="0.35">
      <c r="A3341" s="125"/>
      <c r="B3341" s="126"/>
      <c r="C3341" s="50" t="s">
        <v>204</v>
      </c>
      <c r="D3341" s="28">
        <v>0.8</v>
      </c>
      <c r="E3341" s="27">
        <v>0</v>
      </c>
    </row>
    <row r="3342" spans="1:5" x14ac:dyDescent="0.35">
      <c r="A3342" s="125"/>
      <c r="B3342" s="126"/>
      <c r="C3342" s="50" t="s">
        <v>205</v>
      </c>
      <c r="D3342" s="28">
        <v>0.85</v>
      </c>
      <c r="E3342" s="27">
        <v>0</v>
      </c>
    </row>
    <row r="3343" spans="1:5" x14ac:dyDescent="0.35">
      <c r="A3343" s="125"/>
      <c r="B3343" s="126"/>
      <c r="C3343" s="50" t="s">
        <v>206</v>
      </c>
      <c r="D3343" s="28">
        <v>0.9</v>
      </c>
      <c r="E3343" s="27">
        <v>0</v>
      </c>
    </row>
    <row r="3344" spans="1:5" x14ac:dyDescent="0.35">
      <c r="A3344" s="125"/>
      <c r="B3344" s="126"/>
      <c r="C3344" s="50" t="s">
        <v>207</v>
      </c>
      <c r="D3344" s="28">
        <v>0.95</v>
      </c>
      <c r="E3344" s="27">
        <v>0</v>
      </c>
    </row>
    <row r="3345" spans="1:5" x14ac:dyDescent="0.35">
      <c r="A3345" s="125"/>
      <c r="B3345" s="126"/>
      <c r="C3345" s="50" t="s">
        <v>208</v>
      </c>
      <c r="D3345" s="28">
        <v>1</v>
      </c>
      <c r="E3345" s="27">
        <v>0</v>
      </c>
    </row>
    <row r="3346" spans="1:5" x14ac:dyDescent="0.35">
      <c r="A3346" s="125"/>
      <c r="B3346" s="126"/>
      <c r="C3346" s="49" t="s">
        <v>134</v>
      </c>
      <c r="D3346" s="26" t="s">
        <v>136</v>
      </c>
      <c r="E3346" s="26" t="s">
        <v>136</v>
      </c>
    </row>
    <row r="3347" spans="1:5" x14ac:dyDescent="0.35">
      <c r="A3347" s="125"/>
      <c r="B3347" s="126"/>
    </row>
    <row r="3348" spans="1:5" x14ac:dyDescent="0.35">
      <c r="A3348" s="125"/>
      <c r="B3348" s="126"/>
    </row>
    <row r="3349" spans="1:5" x14ac:dyDescent="0.35">
      <c r="A3349" s="125"/>
      <c r="B3349" s="126"/>
    </row>
    <row r="3350" spans="1:5" ht="15" customHeight="1" x14ac:dyDescent="0.35">
      <c r="A3350" s="125">
        <f>A3325+1</f>
        <v>135</v>
      </c>
      <c r="B3350" s="126" t="str">
        <f>"Lista  "  &amp;A3350&amp; "  "&amp; LOOKUP(A3350,'entrada datos Edificación'!$E$3:$E$239,'entrada datos Edificación'!$I$3:$I$239)</f>
        <v>Lista  135  yeso y papel reciclado</v>
      </c>
      <c r="C3350" s="49" t="s">
        <v>252</v>
      </c>
      <c r="D3350" s="27">
        <v>0</v>
      </c>
      <c r="E3350" s="27">
        <v>0</v>
      </c>
    </row>
    <row r="3351" spans="1:5" ht="15" customHeight="1" x14ac:dyDescent="0.35">
      <c r="A3351" s="125"/>
      <c r="B3351" s="126"/>
      <c r="C3351" s="50" t="s">
        <v>189</v>
      </c>
      <c r="D3351" s="28">
        <v>0.05</v>
      </c>
      <c r="E3351" s="27">
        <v>0</v>
      </c>
    </row>
    <row r="3352" spans="1:5" x14ac:dyDescent="0.35">
      <c r="A3352" s="125"/>
      <c r="B3352" s="126"/>
      <c r="C3352" s="50" t="s">
        <v>190</v>
      </c>
      <c r="D3352" s="28">
        <v>0.1</v>
      </c>
      <c r="E3352" s="27">
        <v>0</v>
      </c>
    </row>
    <row r="3353" spans="1:5" x14ac:dyDescent="0.35">
      <c r="A3353" s="125"/>
      <c r="B3353" s="126"/>
      <c r="C3353" s="50" t="s">
        <v>191</v>
      </c>
      <c r="D3353" s="28">
        <v>0.15</v>
      </c>
      <c r="E3353" s="27">
        <v>0</v>
      </c>
    </row>
    <row r="3354" spans="1:5" x14ac:dyDescent="0.35">
      <c r="A3354" s="125"/>
      <c r="B3354" s="126"/>
      <c r="C3354" s="50" t="s">
        <v>192</v>
      </c>
      <c r="D3354" s="28">
        <v>0.2</v>
      </c>
      <c r="E3354" s="27">
        <v>0</v>
      </c>
    </row>
    <row r="3355" spans="1:5" x14ac:dyDescent="0.35">
      <c r="A3355" s="125"/>
      <c r="B3355" s="126"/>
      <c r="C3355" s="50" t="s">
        <v>193</v>
      </c>
      <c r="D3355" s="28">
        <v>0.25</v>
      </c>
      <c r="E3355" s="27">
        <v>0</v>
      </c>
    </row>
    <row r="3356" spans="1:5" x14ac:dyDescent="0.35">
      <c r="A3356" s="125"/>
      <c r="B3356" s="126"/>
      <c r="C3356" s="50" t="s">
        <v>194</v>
      </c>
      <c r="D3356" s="28">
        <v>0.3</v>
      </c>
      <c r="E3356" s="27">
        <v>0</v>
      </c>
    </row>
    <row r="3357" spans="1:5" x14ac:dyDescent="0.35">
      <c r="A3357" s="125"/>
      <c r="B3357" s="126"/>
      <c r="C3357" s="50" t="s">
        <v>195</v>
      </c>
      <c r="D3357" s="28">
        <v>0.35</v>
      </c>
      <c r="E3357" s="27">
        <v>0</v>
      </c>
    </row>
    <row r="3358" spans="1:5" x14ac:dyDescent="0.35">
      <c r="A3358" s="125"/>
      <c r="B3358" s="126"/>
      <c r="C3358" s="50" t="s">
        <v>196</v>
      </c>
      <c r="D3358" s="28">
        <v>0.4</v>
      </c>
      <c r="E3358" s="27">
        <v>0</v>
      </c>
    </row>
    <row r="3359" spans="1:5" x14ac:dyDescent="0.35">
      <c r="A3359" s="125"/>
      <c r="B3359" s="126"/>
      <c r="C3359" s="50" t="s">
        <v>197</v>
      </c>
      <c r="D3359" s="28">
        <v>0.45</v>
      </c>
      <c r="E3359" s="27">
        <v>0</v>
      </c>
    </row>
    <row r="3360" spans="1:5" x14ac:dyDescent="0.35">
      <c r="A3360" s="125"/>
      <c r="B3360" s="126"/>
      <c r="C3360" s="50" t="s">
        <v>198</v>
      </c>
      <c r="D3360" s="28">
        <v>0.5</v>
      </c>
      <c r="E3360" s="27">
        <v>0</v>
      </c>
    </row>
    <row r="3361" spans="1:5" x14ac:dyDescent="0.35">
      <c r="A3361" s="125"/>
      <c r="B3361" s="126"/>
      <c r="C3361" s="50" t="s">
        <v>199</v>
      </c>
      <c r="D3361" s="28">
        <v>0.55000000000000004</v>
      </c>
      <c r="E3361" s="27">
        <v>0</v>
      </c>
    </row>
    <row r="3362" spans="1:5" x14ac:dyDescent="0.35">
      <c r="A3362" s="125"/>
      <c r="B3362" s="126"/>
      <c r="C3362" s="50" t="s">
        <v>200</v>
      </c>
      <c r="D3362" s="28">
        <v>0.6</v>
      </c>
      <c r="E3362" s="27">
        <v>0</v>
      </c>
    </row>
    <row r="3363" spans="1:5" x14ac:dyDescent="0.35">
      <c r="A3363" s="125"/>
      <c r="B3363" s="126"/>
      <c r="C3363" s="50" t="s">
        <v>201</v>
      </c>
      <c r="D3363" s="28">
        <v>0.65</v>
      </c>
      <c r="E3363" s="27">
        <v>0</v>
      </c>
    </row>
    <row r="3364" spans="1:5" x14ac:dyDescent="0.35">
      <c r="A3364" s="125"/>
      <c r="B3364" s="126"/>
      <c r="C3364" s="50" t="s">
        <v>202</v>
      </c>
      <c r="D3364" s="28">
        <v>0.7</v>
      </c>
      <c r="E3364" s="27">
        <v>0</v>
      </c>
    </row>
    <row r="3365" spans="1:5" x14ac:dyDescent="0.35">
      <c r="A3365" s="125"/>
      <c r="B3365" s="126"/>
      <c r="C3365" s="50" t="s">
        <v>203</v>
      </c>
      <c r="D3365" s="28">
        <v>0.75</v>
      </c>
      <c r="E3365" s="27">
        <v>0</v>
      </c>
    </row>
    <row r="3366" spans="1:5" x14ac:dyDescent="0.35">
      <c r="A3366" s="125"/>
      <c r="B3366" s="126"/>
      <c r="C3366" s="50" t="s">
        <v>204</v>
      </c>
      <c r="D3366" s="28">
        <v>0.8</v>
      </c>
      <c r="E3366" s="27">
        <v>0</v>
      </c>
    </row>
    <row r="3367" spans="1:5" x14ac:dyDescent="0.35">
      <c r="A3367" s="125"/>
      <c r="B3367" s="126"/>
      <c r="C3367" s="50" t="s">
        <v>205</v>
      </c>
      <c r="D3367" s="28">
        <v>0.85</v>
      </c>
      <c r="E3367" s="27">
        <v>0</v>
      </c>
    </row>
    <row r="3368" spans="1:5" x14ac:dyDescent="0.35">
      <c r="A3368" s="125"/>
      <c r="B3368" s="126"/>
      <c r="C3368" s="50" t="s">
        <v>206</v>
      </c>
      <c r="D3368" s="28">
        <v>0.9</v>
      </c>
      <c r="E3368" s="27">
        <v>0</v>
      </c>
    </row>
    <row r="3369" spans="1:5" x14ac:dyDescent="0.35">
      <c r="A3369" s="125"/>
      <c r="B3369" s="126"/>
      <c r="C3369" s="50" t="s">
        <v>207</v>
      </c>
      <c r="D3369" s="28">
        <v>0.95</v>
      </c>
      <c r="E3369" s="27">
        <v>0</v>
      </c>
    </row>
    <row r="3370" spans="1:5" x14ac:dyDescent="0.35">
      <c r="A3370" s="125"/>
      <c r="B3370" s="126"/>
      <c r="C3370" s="50" t="s">
        <v>208</v>
      </c>
      <c r="D3370" s="28">
        <v>1</v>
      </c>
      <c r="E3370" s="27">
        <v>0</v>
      </c>
    </row>
    <row r="3371" spans="1:5" x14ac:dyDescent="0.35">
      <c r="A3371" s="125"/>
      <c r="B3371" s="126"/>
      <c r="C3371" s="49" t="s">
        <v>134</v>
      </c>
      <c r="D3371" s="26" t="s">
        <v>136</v>
      </c>
      <c r="E3371" s="26" t="s">
        <v>136</v>
      </c>
    </row>
    <row r="3372" spans="1:5" x14ac:dyDescent="0.35">
      <c r="A3372" s="125"/>
      <c r="B3372" s="126"/>
    </row>
    <row r="3373" spans="1:5" x14ac:dyDescent="0.35">
      <c r="A3373" s="125"/>
      <c r="B3373" s="126"/>
    </row>
    <row r="3374" spans="1:5" x14ac:dyDescent="0.35">
      <c r="A3374" s="125"/>
      <c r="B3374" s="126"/>
    </row>
    <row r="3375" spans="1:5" ht="15" customHeight="1" x14ac:dyDescent="0.35">
      <c r="A3375" s="125">
        <f>A3350+1</f>
        <v>136</v>
      </c>
      <c r="B3375" s="126" t="str">
        <f>"Lista  "  &amp;A3375&amp; "  "&amp; LOOKUP(A3375,'entrada datos Edificación'!$E$3:$E$239,'entrada datos Edificación'!$I$3:$I$239)</f>
        <v>Lista  136  particiones en madera</v>
      </c>
      <c r="C3375" s="49" t="s">
        <v>252</v>
      </c>
      <c r="D3375" s="27">
        <v>0</v>
      </c>
      <c r="E3375" s="27">
        <v>0</v>
      </c>
    </row>
    <row r="3376" spans="1:5" ht="15" customHeight="1" x14ac:dyDescent="0.35">
      <c r="A3376" s="125"/>
      <c r="B3376" s="126"/>
      <c r="C3376" s="50" t="s">
        <v>189</v>
      </c>
      <c r="D3376" s="28">
        <v>0.05</v>
      </c>
      <c r="E3376" s="27">
        <v>0</v>
      </c>
    </row>
    <row r="3377" spans="1:5" x14ac:dyDescent="0.35">
      <c r="A3377" s="125"/>
      <c r="B3377" s="126"/>
      <c r="C3377" s="50" t="s">
        <v>190</v>
      </c>
      <c r="D3377" s="28">
        <v>0.1</v>
      </c>
      <c r="E3377" s="27">
        <v>0</v>
      </c>
    </row>
    <row r="3378" spans="1:5" x14ac:dyDescent="0.35">
      <c r="A3378" s="125"/>
      <c r="B3378" s="126"/>
      <c r="C3378" s="50" t="s">
        <v>191</v>
      </c>
      <c r="D3378" s="28">
        <v>0.15</v>
      </c>
      <c r="E3378" s="27">
        <v>0</v>
      </c>
    </row>
    <row r="3379" spans="1:5" x14ac:dyDescent="0.35">
      <c r="A3379" s="125"/>
      <c r="B3379" s="126"/>
      <c r="C3379" s="50" t="s">
        <v>192</v>
      </c>
      <c r="D3379" s="28">
        <v>0.2</v>
      </c>
      <c r="E3379" s="27">
        <v>0</v>
      </c>
    </row>
    <row r="3380" spans="1:5" x14ac:dyDescent="0.35">
      <c r="A3380" s="125"/>
      <c r="B3380" s="126"/>
      <c r="C3380" s="50" t="s">
        <v>193</v>
      </c>
      <c r="D3380" s="28">
        <v>0.25</v>
      </c>
      <c r="E3380" s="27">
        <v>0</v>
      </c>
    </row>
    <row r="3381" spans="1:5" x14ac:dyDescent="0.35">
      <c r="A3381" s="125"/>
      <c r="B3381" s="126"/>
      <c r="C3381" s="50" t="s">
        <v>194</v>
      </c>
      <c r="D3381" s="28">
        <v>0.3</v>
      </c>
      <c r="E3381" s="27">
        <v>0</v>
      </c>
    </row>
    <row r="3382" spans="1:5" x14ac:dyDescent="0.35">
      <c r="A3382" s="125"/>
      <c r="B3382" s="126"/>
      <c r="C3382" s="50" t="s">
        <v>195</v>
      </c>
      <c r="D3382" s="28">
        <v>0.35</v>
      </c>
      <c r="E3382" s="27">
        <v>0</v>
      </c>
    </row>
    <row r="3383" spans="1:5" x14ac:dyDescent="0.35">
      <c r="A3383" s="125"/>
      <c r="B3383" s="126"/>
      <c r="C3383" s="50" t="s">
        <v>196</v>
      </c>
      <c r="D3383" s="28">
        <v>0.4</v>
      </c>
      <c r="E3383" s="27">
        <v>0</v>
      </c>
    </row>
    <row r="3384" spans="1:5" x14ac:dyDescent="0.35">
      <c r="A3384" s="125"/>
      <c r="B3384" s="126"/>
      <c r="C3384" s="50" t="s">
        <v>197</v>
      </c>
      <c r="D3384" s="28">
        <v>0.45</v>
      </c>
      <c r="E3384" s="27">
        <v>0</v>
      </c>
    </row>
    <row r="3385" spans="1:5" x14ac:dyDescent="0.35">
      <c r="A3385" s="125"/>
      <c r="B3385" s="126"/>
      <c r="C3385" s="50" t="s">
        <v>198</v>
      </c>
      <c r="D3385" s="28">
        <v>0.5</v>
      </c>
      <c r="E3385" s="27">
        <v>0</v>
      </c>
    </row>
    <row r="3386" spans="1:5" x14ac:dyDescent="0.35">
      <c r="A3386" s="125"/>
      <c r="B3386" s="126"/>
      <c r="C3386" s="50" t="s">
        <v>199</v>
      </c>
      <c r="D3386" s="28">
        <v>0.55000000000000004</v>
      </c>
      <c r="E3386" s="27">
        <v>0</v>
      </c>
    </row>
    <row r="3387" spans="1:5" x14ac:dyDescent="0.35">
      <c r="A3387" s="125"/>
      <c r="B3387" s="126"/>
      <c r="C3387" s="50" t="s">
        <v>200</v>
      </c>
      <c r="D3387" s="28">
        <v>0.6</v>
      </c>
      <c r="E3387" s="27">
        <v>0</v>
      </c>
    </row>
    <row r="3388" spans="1:5" x14ac:dyDescent="0.35">
      <c r="A3388" s="125"/>
      <c r="B3388" s="126"/>
      <c r="C3388" s="50" t="s">
        <v>201</v>
      </c>
      <c r="D3388" s="28">
        <v>0.65</v>
      </c>
      <c r="E3388" s="27">
        <v>0</v>
      </c>
    </row>
    <row r="3389" spans="1:5" x14ac:dyDescent="0.35">
      <c r="A3389" s="125"/>
      <c r="B3389" s="126"/>
      <c r="C3389" s="50" t="s">
        <v>202</v>
      </c>
      <c r="D3389" s="28">
        <v>0.7</v>
      </c>
      <c r="E3389" s="27">
        <v>0</v>
      </c>
    </row>
    <row r="3390" spans="1:5" x14ac:dyDescent="0.35">
      <c r="A3390" s="125"/>
      <c r="B3390" s="126"/>
      <c r="C3390" s="50" t="s">
        <v>203</v>
      </c>
      <c r="D3390" s="28">
        <v>0.75</v>
      </c>
      <c r="E3390" s="27">
        <v>0</v>
      </c>
    </row>
    <row r="3391" spans="1:5" x14ac:dyDescent="0.35">
      <c r="A3391" s="125"/>
      <c r="B3391" s="126"/>
      <c r="C3391" s="50" t="s">
        <v>204</v>
      </c>
      <c r="D3391" s="28">
        <v>0.8</v>
      </c>
      <c r="E3391" s="27">
        <v>0</v>
      </c>
    </row>
    <row r="3392" spans="1:5" x14ac:dyDescent="0.35">
      <c r="A3392" s="125"/>
      <c r="B3392" s="126"/>
      <c r="C3392" s="50" t="s">
        <v>205</v>
      </c>
      <c r="D3392" s="28">
        <v>0.85</v>
      </c>
      <c r="E3392" s="27">
        <v>0</v>
      </c>
    </row>
    <row r="3393" spans="1:5" x14ac:dyDescent="0.35">
      <c r="A3393" s="125"/>
      <c r="B3393" s="126"/>
      <c r="C3393" s="50" t="s">
        <v>206</v>
      </c>
      <c r="D3393" s="28">
        <v>0.9</v>
      </c>
      <c r="E3393" s="27">
        <v>0</v>
      </c>
    </row>
    <row r="3394" spans="1:5" x14ac:dyDescent="0.35">
      <c r="A3394" s="125"/>
      <c r="B3394" s="126"/>
      <c r="C3394" s="50" t="s">
        <v>207</v>
      </c>
      <c r="D3394" s="28">
        <v>0.95</v>
      </c>
      <c r="E3394" s="27">
        <v>0</v>
      </c>
    </row>
    <row r="3395" spans="1:5" x14ac:dyDescent="0.35">
      <c r="A3395" s="125"/>
      <c r="B3395" s="126"/>
      <c r="C3395" s="50" t="s">
        <v>208</v>
      </c>
      <c r="D3395" s="28">
        <v>1</v>
      </c>
      <c r="E3395" s="27">
        <v>0</v>
      </c>
    </row>
    <row r="3396" spans="1:5" x14ac:dyDescent="0.35">
      <c r="A3396" s="125"/>
      <c r="B3396" s="126"/>
      <c r="C3396" s="49" t="s">
        <v>134</v>
      </c>
      <c r="D3396" s="26" t="s">
        <v>136</v>
      </c>
      <c r="E3396" s="26" t="s">
        <v>136</v>
      </c>
    </row>
    <row r="3397" spans="1:5" x14ac:dyDescent="0.35">
      <c r="A3397" s="125"/>
      <c r="B3397" s="126"/>
    </row>
    <row r="3398" spans="1:5" x14ac:dyDescent="0.35">
      <c r="A3398" s="125"/>
      <c r="B3398" s="126"/>
    </row>
    <row r="3399" spans="1:5" x14ac:dyDescent="0.35">
      <c r="A3399" s="125"/>
      <c r="B3399" s="126"/>
    </row>
    <row r="3400" spans="1:5" ht="15" customHeight="1" x14ac:dyDescent="0.35">
      <c r="A3400" s="125">
        <f>A3375+1</f>
        <v>137</v>
      </c>
      <c r="B3400" s="126" t="str">
        <f>"Lista  "  &amp;A3400&amp; "  "&amp; LOOKUP(A3400,'entrada datos Edificación'!$E$3:$E$239,'entrada datos Edificación'!$I$3:$I$239)</f>
        <v>Lista  137  elementos de tabiqueria basados en tierra</v>
      </c>
      <c r="C3400" s="49" t="s">
        <v>252</v>
      </c>
      <c r="D3400" s="27">
        <v>0</v>
      </c>
      <c r="E3400" s="27">
        <v>0</v>
      </c>
    </row>
    <row r="3401" spans="1:5" ht="15" customHeight="1" x14ac:dyDescent="0.35">
      <c r="A3401" s="125"/>
      <c r="B3401" s="126"/>
      <c r="C3401" s="50" t="s">
        <v>189</v>
      </c>
      <c r="D3401" s="28">
        <v>0.05</v>
      </c>
      <c r="E3401" s="27">
        <v>0</v>
      </c>
    </row>
    <row r="3402" spans="1:5" x14ac:dyDescent="0.35">
      <c r="A3402" s="125"/>
      <c r="B3402" s="126"/>
      <c r="C3402" s="50" t="s">
        <v>190</v>
      </c>
      <c r="D3402" s="28">
        <v>0.1</v>
      </c>
      <c r="E3402" s="27">
        <v>0</v>
      </c>
    </row>
    <row r="3403" spans="1:5" x14ac:dyDescent="0.35">
      <c r="A3403" s="125"/>
      <c r="B3403" s="126"/>
      <c r="C3403" s="50" t="s">
        <v>191</v>
      </c>
      <c r="D3403" s="28">
        <v>0.15</v>
      </c>
      <c r="E3403" s="27">
        <v>0</v>
      </c>
    </row>
    <row r="3404" spans="1:5" x14ac:dyDescent="0.35">
      <c r="A3404" s="125"/>
      <c r="B3404" s="126"/>
      <c r="C3404" s="50" t="s">
        <v>192</v>
      </c>
      <c r="D3404" s="28">
        <v>0.2</v>
      </c>
      <c r="E3404" s="27">
        <v>0</v>
      </c>
    </row>
    <row r="3405" spans="1:5" x14ac:dyDescent="0.35">
      <c r="A3405" s="125"/>
      <c r="B3405" s="126"/>
      <c r="C3405" s="50" t="s">
        <v>193</v>
      </c>
      <c r="D3405" s="28">
        <v>0.25</v>
      </c>
      <c r="E3405" s="27">
        <v>0</v>
      </c>
    </row>
    <row r="3406" spans="1:5" x14ac:dyDescent="0.35">
      <c r="A3406" s="125"/>
      <c r="B3406" s="126"/>
      <c r="C3406" s="50" t="s">
        <v>194</v>
      </c>
      <c r="D3406" s="28">
        <v>0.3</v>
      </c>
      <c r="E3406" s="27">
        <v>0</v>
      </c>
    </row>
    <row r="3407" spans="1:5" x14ac:dyDescent="0.35">
      <c r="A3407" s="125"/>
      <c r="B3407" s="126"/>
      <c r="C3407" s="50" t="s">
        <v>195</v>
      </c>
      <c r="D3407" s="28">
        <v>0.35</v>
      </c>
      <c r="E3407" s="27">
        <v>0</v>
      </c>
    </row>
    <row r="3408" spans="1:5" x14ac:dyDescent="0.35">
      <c r="A3408" s="125"/>
      <c r="B3408" s="126"/>
      <c r="C3408" s="50" t="s">
        <v>196</v>
      </c>
      <c r="D3408" s="28">
        <v>0.4</v>
      </c>
      <c r="E3408" s="27">
        <v>0</v>
      </c>
    </row>
    <row r="3409" spans="1:5" x14ac:dyDescent="0.35">
      <c r="A3409" s="125"/>
      <c r="B3409" s="126"/>
      <c r="C3409" s="50" t="s">
        <v>197</v>
      </c>
      <c r="D3409" s="28">
        <v>0.45</v>
      </c>
      <c r="E3409" s="27">
        <v>0</v>
      </c>
    </row>
    <row r="3410" spans="1:5" x14ac:dyDescent="0.35">
      <c r="A3410" s="125"/>
      <c r="B3410" s="126"/>
      <c r="C3410" s="50" t="s">
        <v>198</v>
      </c>
      <c r="D3410" s="28">
        <v>0.5</v>
      </c>
      <c r="E3410" s="27">
        <v>0</v>
      </c>
    </row>
    <row r="3411" spans="1:5" x14ac:dyDescent="0.35">
      <c r="A3411" s="125"/>
      <c r="B3411" s="126"/>
      <c r="C3411" s="50" t="s">
        <v>199</v>
      </c>
      <c r="D3411" s="28">
        <v>0.55000000000000004</v>
      </c>
      <c r="E3411" s="27">
        <v>0</v>
      </c>
    </row>
    <row r="3412" spans="1:5" x14ac:dyDescent="0.35">
      <c r="A3412" s="125"/>
      <c r="B3412" s="126"/>
      <c r="C3412" s="50" t="s">
        <v>200</v>
      </c>
      <c r="D3412" s="28">
        <v>0.6</v>
      </c>
      <c r="E3412" s="27">
        <v>0</v>
      </c>
    </row>
    <row r="3413" spans="1:5" x14ac:dyDescent="0.35">
      <c r="A3413" s="125"/>
      <c r="B3413" s="126"/>
      <c r="C3413" s="50" t="s">
        <v>201</v>
      </c>
      <c r="D3413" s="28">
        <v>0.65</v>
      </c>
      <c r="E3413" s="27">
        <v>0</v>
      </c>
    </row>
    <row r="3414" spans="1:5" x14ac:dyDescent="0.35">
      <c r="A3414" s="125"/>
      <c r="B3414" s="126"/>
      <c r="C3414" s="50" t="s">
        <v>202</v>
      </c>
      <c r="D3414" s="28">
        <v>0.7</v>
      </c>
      <c r="E3414" s="27">
        <v>0</v>
      </c>
    </row>
    <row r="3415" spans="1:5" x14ac:dyDescent="0.35">
      <c r="A3415" s="125"/>
      <c r="B3415" s="126"/>
      <c r="C3415" s="50" t="s">
        <v>203</v>
      </c>
      <c r="D3415" s="28">
        <v>0.75</v>
      </c>
      <c r="E3415" s="27">
        <v>0</v>
      </c>
    </row>
    <row r="3416" spans="1:5" x14ac:dyDescent="0.35">
      <c r="A3416" s="125"/>
      <c r="B3416" s="126"/>
      <c r="C3416" s="50" t="s">
        <v>204</v>
      </c>
      <c r="D3416" s="28">
        <v>0.8</v>
      </c>
      <c r="E3416" s="27">
        <v>0</v>
      </c>
    </row>
    <row r="3417" spans="1:5" x14ac:dyDescent="0.35">
      <c r="A3417" s="125"/>
      <c r="B3417" s="126"/>
      <c r="C3417" s="50" t="s">
        <v>205</v>
      </c>
      <c r="D3417" s="28">
        <v>0.85</v>
      </c>
      <c r="E3417" s="27">
        <v>0</v>
      </c>
    </row>
    <row r="3418" spans="1:5" x14ac:dyDescent="0.35">
      <c r="A3418" s="125"/>
      <c r="B3418" s="126"/>
      <c r="C3418" s="50" t="s">
        <v>206</v>
      </c>
      <c r="D3418" s="28">
        <v>0.9</v>
      </c>
      <c r="E3418" s="27">
        <v>0</v>
      </c>
    </row>
    <row r="3419" spans="1:5" x14ac:dyDescent="0.35">
      <c r="A3419" s="125"/>
      <c r="B3419" s="126"/>
      <c r="C3419" s="50" t="s">
        <v>207</v>
      </c>
      <c r="D3419" s="28">
        <v>0.95</v>
      </c>
      <c r="E3419" s="27">
        <v>0</v>
      </c>
    </row>
    <row r="3420" spans="1:5" x14ac:dyDescent="0.35">
      <c r="A3420" s="125"/>
      <c r="B3420" s="126"/>
      <c r="C3420" s="50" t="s">
        <v>208</v>
      </c>
      <c r="D3420" s="28">
        <v>1</v>
      </c>
      <c r="E3420" s="27">
        <v>0</v>
      </c>
    </row>
    <row r="3421" spans="1:5" x14ac:dyDescent="0.35">
      <c r="A3421" s="125"/>
      <c r="B3421" s="126"/>
      <c r="C3421" s="49" t="s">
        <v>134</v>
      </c>
      <c r="D3421" s="26" t="s">
        <v>136</v>
      </c>
      <c r="E3421" s="26" t="s">
        <v>136</v>
      </c>
    </row>
    <row r="3422" spans="1:5" x14ac:dyDescent="0.35">
      <c r="A3422" s="125"/>
      <c r="B3422" s="126"/>
    </row>
    <row r="3423" spans="1:5" x14ac:dyDescent="0.35">
      <c r="A3423" s="125"/>
      <c r="B3423" s="126"/>
    </row>
    <row r="3424" spans="1:5" x14ac:dyDescent="0.35">
      <c r="A3424" s="125"/>
      <c r="B3424" s="126"/>
    </row>
    <row r="3425" spans="1:5" ht="15" customHeight="1" x14ac:dyDescent="0.35">
      <c r="A3425" s="125">
        <f>A3400+1</f>
        <v>138</v>
      </c>
      <c r="B3425" s="126" t="str">
        <f>"Lista  "  &amp;A3425&amp; "  "&amp; LOOKUP(A3425,'entrada datos Edificación'!$E$3:$E$239,'entrada datos Edificación'!$I$3:$I$239)</f>
        <v>Lista  138  adobe</v>
      </c>
      <c r="C3425" s="49" t="s">
        <v>252</v>
      </c>
      <c r="D3425" s="27">
        <v>0</v>
      </c>
      <c r="E3425" s="27">
        <v>0</v>
      </c>
    </row>
    <row r="3426" spans="1:5" ht="15" customHeight="1" x14ac:dyDescent="0.35">
      <c r="A3426" s="125"/>
      <c r="B3426" s="126"/>
      <c r="C3426" s="50" t="s">
        <v>189</v>
      </c>
      <c r="D3426" s="28">
        <v>0.05</v>
      </c>
      <c r="E3426" s="27">
        <v>0</v>
      </c>
    </row>
    <row r="3427" spans="1:5" x14ac:dyDescent="0.35">
      <c r="A3427" s="125"/>
      <c r="B3427" s="126"/>
      <c r="C3427" s="50" t="s">
        <v>190</v>
      </c>
      <c r="D3427" s="28">
        <v>0.1</v>
      </c>
      <c r="E3427" s="27">
        <v>0</v>
      </c>
    </row>
    <row r="3428" spans="1:5" x14ac:dyDescent="0.35">
      <c r="A3428" s="125"/>
      <c r="B3428" s="126"/>
      <c r="C3428" s="50" t="s">
        <v>191</v>
      </c>
      <c r="D3428" s="28">
        <v>0.15</v>
      </c>
      <c r="E3428" s="27">
        <v>0</v>
      </c>
    </row>
    <row r="3429" spans="1:5" x14ac:dyDescent="0.35">
      <c r="A3429" s="125"/>
      <c r="B3429" s="126"/>
      <c r="C3429" s="50" t="s">
        <v>192</v>
      </c>
      <c r="D3429" s="28">
        <v>0.2</v>
      </c>
      <c r="E3429" s="27">
        <v>0</v>
      </c>
    </row>
    <row r="3430" spans="1:5" x14ac:dyDescent="0.35">
      <c r="A3430" s="125"/>
      <c r="B3430" s="126"/>
      <c r="C3430" s="50" t="s">
        <v>193</v>
      </c>
      <c r="D3430" s="28">
        <v>0.25</v>
      </c>
      <c r="E3430" s="27">
        <v>0</v>
      </c>
    </row>
    <row r="3431" spans="1:5" x14ac:dyDescent="0.35">
      <c r="A3431" s="125"/>
      <c r="B3431" s="126"/>
      <c r="C3431" s="50" t="s">
        <v>194</v>
      </c>
      <c r="D3431" s="28">
        <v>0.3</v>
      </c>
      <c r="E3431" s="27">
        <v>0</v>
      </c>
    </row>
    <row r="3432" spans="1:5" x14ac:dyDescent="0.35">
      <c r="A3432" s="125"/>
      <c r="B3432" s="126"/>
      <c r="C3432" s="50" t="s">
        <v>195</v>
      </c>
      <c r="D3432" s="28">
        <v>0.35</v>
      </c>
      <c r="E3432" s="27">
        <v>0</v>
      </c>
    </row>
    <row r="3433" spans="1:5" x14ac:dyDescent="0.35">
      <c r="A3433" s="125"/>
      <c r="B3433" s="126"/>
      <c r="C3433" s="50" t="s">
        <v>196</v>
      </c>
      <c r="D3433" s="28">
        <v>0.4</v>
      </c>
      <c r="E3433" s="27">
        <v>0</v>
      </c>
    </row>
    <row r="3434" spans="1:5" x14ac:dyDescent="0.35">
      <c r="A3434" s="125"/>
      <c r="B3434" s="126"/>
      <c r="C3434" s="50" t="s">
        <v>197</v>
      </c>
      <c r="D3434" s="28">
        <v>0.45</v>
      </c>
      <c r="E3434" s="27">
        <v>0</v>
      </c>
    </row>
    <row r="3435" spans="1:5" x14ac:dyDescent="0.35">
      <c r="A3435" s="125"/>
      <c r="B3435" s="126"/>
      <c r="C3435" s="50" t="s">
        <v>198</v>
      </c>
      <c r="D3435" s="28">
        <v>0.5</v>
      </c>
      <c r="E3435" s="27">
        <v>0</v>
      </c>
    </row>
    <row r="3436" spans="1:5" x14ac:dyDescent="0.35">
      <c r="A3436" s="125"/>
      <c r="B3436" s="126"/>
      <c r="C3436" s="50" t="s">
        <v>199</v>
      </c>
      <c r="D3436" s="28">
        <v>0.55000000000000004</v>
      </c>
      <c r="E3436" s="27">
        <v>0</v>
      </c>
    </row>
    <row r="3437" spans="1:5" x14ac:dyDescent="0.35">
      <c r="A3437" s="125"/>
      <c r="B3437" s="126"/>
      <c r="C3437" s="50" t="s">
        <v>200</v>
      </c>
      <c r="D3437" s="28">
        <v>0.6</v>
      </c>
      <c r="E3437" s="27">
        <v>0</v>
      </c>
    </row>
    <row r="3438" spans="1:5" x14ac:dyDescent="0.35">
      <c r="A3438" s="125"/>
      <c r="B3438" s="126"/>
      <c r="C3438" s="50" t="s">
        <v>201</v>
      </c>
      <c r="D3438" s="28">
        <v>0.65</v>
      </c>
      <c r="E3438" s="27">
        <v>0</v>
      </c>
    </row>
    <row r="3439" spans="1:5" x14ac:dyDescent="0.35">
      <c r="A3439" s="125"/>
      <c r="B3439" s="126"/>
      <c r="C3439" s="50" t="s">
        <v>202</v>
      </c>
      <c r="D3439" s="28">
        <v>0.7</v>
      </c>
      <c r="E3439" s="27">
        <v>0</v>
      </c>
    </row>
    <row r="3440" spans="1:5" x14ac:dyDescent="0.35">
      <c r="A3440" s="125"/>
      <c r="B3440" s="126"/>
      <c r="C3440" s="50" t="s">
        <v>203</v>
      </c>
      <c r="D3440" s="28">
        <v>0.75</v>
      </c>
      <c r="E3440" s="27">
        <v>0</v>
      </c>
    </row>
    <row r="3441" spans="1:5" x14ac:dyDescent="0.35">
      <c r="A3441" s="125"/>
      <c r="B3441" s="126"/>
      <c r="C3441" s="50" t="s">
        <v>204</v>
      </c>
      <c r="D3441" s="28">
        <v>0.8</v>
      </c>
      <c r="E3441" s="27">
        <v>0</v>
      </c>
    </row>
    <row r="3442" spans="1:5" x14ac:dyDescent="0.35">
      <c r="A3442" s="125"/>
      <c r="B3442" s="126"/>
      <c r="C3442" s="50" t="s">
        <v>205</v>
      </c>
      <c r="D3442" s="28">
        <v>0.85</v>
      </c>
      <c r="E3442" s="27">
        <v>0</v>
      </c>
    </row>
    <row r="3443" spans="1:5" x14ac:dyDescent="0.35">
      <c r="A3443" s="125"/>
      <c r="B3443" s="126"/>
      <c r="C3443" s="50" t="s">
        <v>206</v>
      </c>
      <c r="D3443" s="28">
        <v>0.9</v>
      </c>
      <c r="E3443" s="27">
        <v>0</v>
      </c>
    </row>
    <row r="3444" spans="1:5" x14ac:dyDescent="0.35">
      <c r="A3444" s="125"/>
      <c r="B3444" s="126"/>
      <c r="C3444" s="50" t="s">
        <v>207</v>
      </c>
      <c r="D3444" s="28">
        <v>0.95</v>
      </c>
      <c r="E3444" s="27">
        <v>0</v>
      </c>
    </row>
    <row r="3445" spans="1:5" x14ac:dyDescent="0.35">
      <c r="A3445" s="125"/>
      <c r="B3445" s="126"/>
      <c r="C3445" s="50" t="s">
        <v>208</v>
      </c>
      <c r="D3445" s="28">
        <v>1</v>
      </c>
      <c r="E3445" s="27">
        <v>0</v>
      </c>
    </row>
    <row r="3446" spans="1:5" x14ac:dyDescent="0.35">
      <c r="A3446" s="125"/>
      <c r="B3446" s="126"/>
      <c r="C3446" s="49" t="s">
        <v>134</v>
      </c>
      <c r="D3446" s="26" t="s">
        <v>136</v>
      </c>
      <c r="E3446" s="26" t="s">
        <v>136</v>
      </c>
    </row>
    <row r="3447" spans="1:5" x14ac:dyDescent="0.35">
      <c r="A3447" s="125"/>
      <c r="B3447" s="126"/>
    </row>
    <row r="3448" spans="1:5" x14ac:dyDescent="0.35">
      <c r="A3448" s="125"/>
      <c r="B3448" s="126"/>
    </row>
    <row r="3449" spans="1:5" x14ac:dyDescent="0.35">
      <c r="A3449" s="125"/>
      <c r="B3449" s="126"/>
    </row>
    <row r="3450" spans="1:5" ht="15" customHeight="1" x14ac:dyDescent="0.35">
      <c r="A3450" s="125">
        <f>A3425+1</f>
        <v>139</v>
      </c>
      <c r="B3450" s="126" t="str">
        <f>"Lista  "  &amp;A3450&amp; "  "&amp; LOOKUP(A3450,'entrada datos Edificación'!$E$3:$E$239,'entrada datos Edificación'!$I$3:$I$239)</f>
        <v>Lista  139  adobón</v>
      </c>
      <c r="C3450" s="49" t="s">
        <v>252</v>
      </c>
      <c r="D3450" s="27">
        <v>0</v>
      </c>
      <c r="E3450" s="27">
        <v>0</v>
      </c>
    </row>
    <row r="3451" spans="1:5" ht="15" customHeight="1" x14ac:dyDescent="0.35">
      <c r="A3451" s="125"/>
      <c r="B3451" s="126"/>
      <c r="C3451" s="50" t="s">
        <v>189</v>
      </c>
      <c r="D3451" s="28">
        <v>0.05</v>
      </c>
      <c r="E3451" s="27">
        <v>0</v>
      </c>
    </row>
    <row r="3452" spans="1:5" x14ac:dyDescent="0.35">
      <c r="A3452" s="125"/>
      <c r="B3452" s="126"/>
      <c r="C3452" s="50" t="s">
        <v>190</v>
      </c>
      <c r="D3452" s="28">
        <v>0.1</v>
      </c>
      <c r="E3452" s="27">
        <v>0</v>
      </c>
    </row>
    <row r="3453" spans="1:5" x14ac:dyDescent="0.35">
      <c r="A3453" s="125"/>
      <c r="B3453" s="126"/>
      <c r="C3453" s="50" t="s">
        <v>191</v>
      </c>
      <c r="D3453" s="28">
        <v>0.15</v>
      </c>
      <c r="E3453" s="27">
        <v>0</v>
      </c>
    </row>
    <row r="3454" spans="1:5" x14ac:dyDescent="0.35">
      <c r="A3454" s="125"/>
      <c r="B3454" s="126"/>
      <c r="C3454" s="50" t="s">
        <v>192</v>
      </c>
      <c r="D3454" s="28">
        <v>0.2</v>
      </c>
      <c r="E3454" s="27">
        <v>0</v>
      </c>
    </row>
    <row r="3455" spans="1:5" x14ac:dyDescent="0.35">
      <c r="A3455" s="125"/>
      <c r="B3455" s="126"/>
      <c r="C3455" s="50" t="s">
        <v>193</v>
      </c>
      <c r="D3455" s="28">
        <v>0.25</v>
      </c>
      <c r="E3455" s="27">
        <v>0</v>
      </c>
    </row>
    <row r="3456" spans="1:5" x14ac:dyDescent="0.35">
      <c r="A3456" s="125"/>
      <c r="B3456" s="126"/>
      <c r="C3456" s="50" t="s">
        <v>194</v>
      </c>
      <c r="D3456" s="28">
        <v>0.3</v>
      </c>
      <c r="E3456" s="27">
        <v>0</v>
      </c>
    </row>
    <row r="3457" spans="1:5" x14ac:dyDescent="0.35">
      <c r="A3457" s="125"/>
      <c r="B3457" s="126"/>
      <c r="C3457" s="50" t="s">
        <v>195</v>
      </c>
      <c r="D3457" s="28">
        <v>0.35</v>
      </c>
      <c r="E3457" s="27">
        <v>0</v>
      </c>
    </row>
    <row r="3458" spans="1:5" x14ac:dyDescent="0.35">
      <c r="A3458" s="125"/>
      <c r="B3458" s="126"/>
      <c r="C3458" s="50" t="s">
        <v>196</v>
      </c>
      <c r="D3458" s="28">
        <v>0.4</v>
      </c>
      <c r="E3458" s="27">
        <v>0</v>
      </c>
    </row>
    <row r="3459" spans="1:5" x14ac:dyDescent="0.35">
      <c r="A3459" s="125"/>
      <c r="B3459" s="126"/>
      <c r="C3459" s="50" t="s">
        <v>197</v>
      </c>
      <c r="D3459" s="28">
        <v>0.45</v>
      </c>
      <c r="E3459" s="27">
        <v>0</v>
      </c>
    </row>
    <row r="3460" spans="1:5" x14ac:dyDescent="0.35">
      <c r="A3460" s="125"/>
      <c r="B3460" s="126"/>
      <c r="C3460" s="50" t="s">
        <v>198</v>
      </c>
      <c r="D3460" s="28">
        <v>0.5</v>
      </c>
      <c r="E3460" s="27">
        <v>0</v>
      </c>
    </row>
    <row r="3461" spans="1:5" x14ac:dyDescent="0.35">
      <c r="A3461" s="125"/>
      <c r="B3461" s="126"/>
      <c r="C3461" s="50" t="s">
        <v>199</v>
      </c>
      <c r="D3461" s="28">
        <v>0.55000000000000004</v>
      </c>
      <c r="E3461" s="27">
        <v>0</v>
      </c>
    </row>
    <row r="3462" spans="1:5" x14ac:dyDescent="0.35">
      <c r="A3462" s="125"/>
      <c r="B3462" s="126"/>
      <c r="C3462" s="50" t="s">
        <v>200</v>
      </c>
      <c r="D3462" s="28">
        <v>0.6</v>
      </c>
      <c r="E3462" s="27">
        <v>0</v>
      </c>
    </row>
    <row r="3463" spans="1:5" x14ac:dyDescent="0.35">
      <c r="A3463" s="125"/>
      <c r="B3463" s="126"/>
      <c r="C3463" s="50" t="s">
        <v>201</v>
      </c>
      <c r="D3463" s="28">
        <v>0.65</v>
      </c>
      <c r="E3463" s="27">
        <v>0</v>
      </c>
    </row>
    <row r="3464" spans="1:5" x14ac:dyDescent="0.35">
      <c r="A3464" s="125"/>
      <c r="B3464" s="126"/>
      <c r="C3464" s="50" t="s">
        <v>202</v>
      </c>
      <c r="D3464" s="28">
        <v>0.7</v>
      </c>
      <c r="E3464" s="27">
        <v>0</v>
      </c>
    </row>
    <row r="3465" spans="1:5" x14ac:dyDescent="0.35">
      <c r="A3465" s="125"/>
      <c r="B3465" s="126"/>
      <c r="C3465" s="50" t="s">
        <v>203</v>
      </c>
      <c r="D3465" s="28">
        <v>0.75</v>
      </c>
      <c r="E3465" s="27">
        <v>0</v>
      </c>
    </row>
    <row r="3466" spans="1:5" x14ac:dyDescent="0.35">
      <c r="A3466" s="125"/>
      <c r="B3466" s="126"/>
      <c r="C3466" s="50" t="s">
        <v>204</v>
      </c>
      <c r="D3466" s="28">
        <v>0.8</v>
      </c>
      <c r="E3466" s="27">
        <v>0</v>
      </c>
    </row>
    <row r="3467" spans="1:5" x14ac:dyDescent="0.35">
      <c r="A3467" s="125"/>
      <c r="B3467" s="126"/>
      <c r="C3467" s="50" t="s">
        <v>205</v>
      </c>
      <c r="D3467" s="28">
        <v>0.85</v>
      </c>
      <c r="E3467" s="27">
        <v>0</v>
      </c>
    </row>
    <row r="3468" spans="1:5" x14ac:dyDescent="0.35">
      <c r="A3468" s="125"/>
      <c r="B3468" s="126"/>
      <c r="C3468" s="50" t="s">
        <v>206</v>
      </c>
      <c r="D3468" s="28">
        <v>0.9</v>
      </c>
      <c r="E3468" s="27">
        <v>0</v>
      </c>
    </row>
    <row r="3469" spans="1:5" x14ac:dyDescent="0.35">
      <c r="A3469" s="125"/>
      <c r="B3469" s="126"/>
      <c r="C3469" s="50" t="s">
        <v>207</v>
      </c>
      <c r="D3469" s="28">
        <v>0.95</v>
      </c>
      <c r="E3469" s="27">
        <v>0</v>
      </c>
    </row>
    <row r="3470" spans="1:5" x14ac:dyDescent="0.35">
      <c r="A3470" s="125"/>
      <c r="B3470" s="126"/>
      <c r="C3470" s="50" t="s">
        <v>208</v>
      </c>
      <c r="D3470" s="28">
        <v>1</v>
      </c>
      <c r="E3470" s="27">
        <v>0</v>
      </c>
    </row>
    <row r="3471" spans="1:5" x14ac:dyDescent="0.35">
      <c r="A3471" s="125"/>
      <c r="B3471" s="126"/>
      <c r="C3471" s="49" t="s">
        <v>134</v>
      </c>
      <c r="D3471" s="26" t="s">
        <v>136</v>
      </c>
      <c r="E3471" s="26" t="s">
        <v>136</v>
      </c>
    </row>
    <row r="3472" spans="1:5" x14ac:dyDescent="0.35">
      <c r="A3472" s="125"/>
      <c r="B3472" s="126"/>
    </row>
    <row r="3473" spans="1:5" x14ac:dyDescent="0.35">
      <c r="A3473" s="125"/>
      <c r="B3473" s="126"/>
    </row>
    <row r="3474" spans="1:5" x14ac:dyDescent="0.35">
      <c r="A3474" s="125"/>
      <c r="B3474" s="126"/>
    </row>
    <row r="3475" spans="1:5" ht="15" customHeight="1" x14ac:dyDescent="0.35">
      <c r="A3475" s="125">
        <f>A3450+1</f>
        <v>140</v>
      </c>
      <c r="B3475" s="126" t="str">
        <f>"Lista  "  &amp;A3475&amp; "  "&amp; LOOKUP(A3475,'entrada datos Edificación'!$E$3:$E$239,'entrada datos Edificación'!$I$3:$I$239)</f>
        <v>Lista  140  tapial</v>
      </c>
      <c r="C3475" s="49" t="s">
        <v>252</v>
      </c>
      <c r="D3475" s="27">
        <v>0</v>
      </c>
      <c r="E3475" s="27">
        <v>0</v>
      </c>
    </row>
    <row r="3476" spans="1:5" ht="15" customHeight="1" x14ac:dyDescent="0.35">
      <c r="A3476" s="125"/>
      <c r="B3476" s="126"/>
      <c r="C3476" s="50" t="s">
        <v>189</v>
      </c>
      <c r="D3476" s="28">
        <v>0.05</v>
      </c>
      <c r="E3476" s="27">
        <v>0</v>
      </c>
    </row>
    <row r="3477" spans="1:5" x14ac:dyDescent="0.35">
      <c r="A3477" s="125"/>
      <c r="B3477" s="126"/>
      <c r="C3477" s="50" t="s">
        <v>190</v>
      </c>
      <c r="D3477" s="28">
        <v>0.1</v>
      </c>
      <c r="E3477" s="27">
        <v>0</v>
      </c>
    </row>
    <row r="3478" spans="1:5" x14ac:dyDescent="0.35">
      <c r="A3478" s="125"/>
      <c r="B3478" s="126"/>
      <c r="C3478" s="50" t="s">
        <v>191</v>
      </c>
      <c r="D3478" s="28">
        <v>0.15</v>
      </c>
      <c r="E3478" s="27">
        <v>0</v>
      </c>
    </row>
    <row r="3479" spans="1:5" x14ac:dyDescent="0.35">
      <c r="A3479" s="125"/>
      <c r="B3479" s="126"/>
      <c r="C3479" s="50" t="s">
        <v>192</v>
      </c>
      <c r="D3479" s="28">
        <v>0.2</v>
      </c>
      <c r="E3479" s="27">
        <v>0</v>
      </c>
    </row>
    <row r="3480" spans="1:5" x14ac:dyDescent="0.35">
      <c r="A3480" s="125"/>
      <c r="B3480" s="126"/>
      <c r="C3480" s="50" t="s">
        <v>193</v>
      </c>
      <c r="D3480" s="28">
        <v>0.25</v>
      </c>
      <c r="E3480" s="27">
        <v>0</v>
      </c>
    </row>
    <row r="3481" spans="1:5" x14ac:dyDescent="0.35">
      <c r="A3481" s="125"/>
      <c r="B3481" s="126"/>
      <c r="C3481" s="50" t="s">
        <v>194</v>
      </c>
      <c r="D3481" s="28">
        <v>0.3</v>
      </c>
      <c r="E3481" s="27">
        <v>0</v>
      </c>
    </row>
    <row r="3482" spans="1:5" x14ac:dyDescent="0.35">
      <c r="A3482" s="125"/>
      <c r="B3482" s="126"/>
      <c r="C3482" s="50" t="s">
        <v>195</v>
      </c>
      <c r="D3482" s="28">
        <v>0.35</v>
      </c>
      <c r="E3482" s="27">
        <v>0</v>
      </c>
    </row>
    <row r="3483" spans="1:5" x14ac:dyDescent="0.35">
      <c r="A3483" s="125"/>
      <c r="B3483" s="126"/>
      <c r="C3483" s="50" t="s">
        <v>196</v>
      </c>
      <c r="D3483" s="28">
        <v>0.4</v>
      </c>
      <c r="E3483" s="27">
        <v>0</v>
      </c>
    </row>
    <row r="3484" spans="1:5" x14ac:dyDescent="0.35">
      <c r="A3484" s="125"/>
      <c r="B3484" s="126"/>
      <c r="C3484" s="50" t="s">
        <v>197</v>
      </c>
      <c r="D3484" s="28">
        <v>0.45</v>
      </c>
      <c r="E3484" s="27">
        <v>0</v>
      </c>
    </row>
    <row r="3485" spans="1:5" x14ac:dyDescent="0.35">
      <c r="A3485" s="125"/>
      <c r="B3485" s="126"/>
      <c r="C3485" s="50" t="s">
        <v>198</v>
      </c>
      <c r="D3485" s="28">
        <v>0.5</v>
      </c>
      <c r="E3485" s="27">
        <v>0</v>
      </c>
    </row>
    <row r="3486" spans="1:5" x14ac:dyDescent="0.35">
      <c r="A3486" s="125"/>
      <c r="B3486" s="126"/>
      <c r="C3486" s="50" t="s">
        <v>199</v>
      </c>
      <c r="D3486" s="28">
        <v>0.55000000000000004</v>
      </c>
      <c r="E3486" s="27">
        <v>0</v>
      </c>
    </row>
    <row r="3487" spans="1:5" x14ac:dyDescent="0.35">
      <c r="A3487" s="125"/>
      <c r="B3487" s="126"/>
      <c r="C3487" s="50" t="s">
        <v>200</v>
      </c>
      <c r="D3487" s="28">
        <v>0.6</v>
      </c>
      <c r="E3487" s="27">
        <v>0</v>
      </c>
    </row>
    <row r="3488" spans="1:5" x14ac:dyDescent="0.35">
      <c r="A3488" s="125"/>
      <c r="B3488" s="126"/>
      <c r="C3488" s="50" t="s">
        <v>201</v>
      </c>
      <c r="D3488" s="28">
        <v>0.65</v>
      </c>
      <c r="E3488" s="27">
        <v>0</v>
      </c>
    </row>
    <row r="3489" spans="1:5" x14ac:dyDescent="0.35">
      <c r="A3489" s="125"/>
      <c r="B3489" s="126"/>
      <c r="C3489" s="50" t="s">
        <v>202</v>
      </c>
      <c r="D3489" s="28">
        <v>0.7</v>
      </c>
      <c r="E3489" s="27">
        <v>0</v>
      </c>
    </row>
    <row r="3490" spans="1:5" x14ac:dyDescent="0.35">
      <c r="A3490" s="125"/>
      <c r="B3490" s="126"/>
      <c r="C3490" s="50" t="s">
        <v>203</v>
      </c>
      <c r="D3490" s="28">
        <v>0.75</v>
      </c>
      <c r="E3490" s="27">
        <v>0</v>
      </c>
    </row>
    <row r="3491" spans="1:5" x14ac:dyDescent="0.35">
      <c r="A3491" s="125"/>
      <c r="B3491" s="126"/>
      <c r="C3491" s="50" t="s">
        <v>204</v>
      </c>
      <c r="D3491" s="28">
        <v>0.8</v>
      </c>
      <c r="E3491" s="27">
        <v>0</v>
      </c>
    </row>
    <row r="3492" spans="1:5" x14ac:dyDescent="0.35">
      <c r="A3492" s="125"/>
      <c r="B3492" s="126"/>
      <c r="C3492" s="50" t="s">
        <v>205</v>
      </c>
      <c r="D3492" s="28">
        <v>0.85</v>
      </c>
      <c r="E3492" s="27">
        <v>0</v>
      </c>
    </row>
    <row r="3493" spans="1:5" x14ac:dyDescent="0.35">
      <c r="A3493" s="125"/>
      <c r="B3493" s="126"/>
      <c r="C3493" s="50" t="s">
        <v>206</v>
      </c>
      <c r="D3493" s="28">
        <v>0.9</v>
      </c>
      <c r="E3493" s="27">
        <v>0</v>
      </c>
    </row>
    <row r="3494" spans="1:5" x14ac:dyDescent="0.35">
      <c r="A3494" s="125"/>
      <c r="B3494" s="126"/>
      <c r="C3494" s="50" t="s">
        <v>207</v>
      </c>
      <c r="D3494" s="28">
        <v>0.95</v>
      </c>
      <c r="E3494" s="27">
        <v>0</v>
      </c>
    </row>
    <row r="3495" spans="1:5" x14ac:dyDescent="0.35">
      <c r="A3495" s="125"/>
      <c r="B3495" s="126"/>
      <c r="C3495" s="50" t="s">
        <v>208</v>
      </c>
      <c r="D3495" s="28">
        <v>1</v>
      </c>
      <c r="E3495" s="27">
        <v>0</v>
      </c>
    </row>
    <row r="3496" spans="1:5" x14ac:dyDescent="0.35">
      <c r="A3496" s="125"/>
      <c r="B3496" s="126"/>
      <c r="C3496" s="49" t="s">
        <v>134</v>
      </c>
      <c r="D3496" s="26" t="s">
        <v>136</v>
      </c>
      <c r="E3496" s="26" t="s">
        <v>136</v>
      </c>
    </row>
    <row r="3497" spans="1:5" x14ac:dyDescent="0.35">
      <c r="A3497" s="125"/>
      <c r="B3497" s="126"/>
    </row>
    <row r="3498" spans="1:5" x14ac:dyDescent="0.35">
      <c r="A3498" s="125"/>
      <c r="B3498" s="126"/>
    </row>
    <row r="3499" spans="1:5" x14ac:dyDescent="0.35">
      <c r="A3499" s="125"/>
      <c r="B3499" s="126"/>
    </row>
    <row r="3500" spans="1:5" ht="15" customHeight="1" x14ac:dyDescent="0.35">
      <c r="A3500" s="125">
        <f>A3475+1</f>
        <v>141</v>
      </c>
      <c r="B3500" s="126" t="str">
        <f>"Lista  "  &amp;A3500&amp; "  "&amp; LOOKUP(A3500,'entrada datos Edificación'!$E$3:$E$239,'entrada datos Edificación'!$I$3:$I$239)</f>
        <v>Lista  141  panel prefabricado</v>
      </c>
      <c r="C3500" s="49" t="s">
        <v>252</v>
      </c>
      <c r="D3500" s="27">
        <v>0</v>
      </c>
      <c r="E3500" s="27">
        <v>0</v>
      </c>
    </row>
    <row r="3501" spans="1:5" ht="15" customHeight="1" x14ac:dyDescent="0.35">
      <c r="A3501" s="125"/>
      <c r="B3501" s="126"/>
      <c r="C3501" s="50" t="s">
        <v>189</v>
      </c>
      <c r="D3501" s="28">
        <v>0.05</v>
      </c>
      <c r="E3501" s="27">
        <v>0</v>
      </c>
    </row>
    <row r="3502" spans="1:5" x14ac:dyDescent="0.35">
      <c r="A3502" s="125"/>
      <c r="B3502" s="126"/>
      <c r="C3502" s="50" t="s">
        <v>190</v>
      </c>
      <c r="D3502" s="28">
        <v>0.1</v>
      </c>
      <c r="E3502" s="27">
        <v>0</v>
      </c>
    </row>
    <row r="3503" spans="1:5" x14ac:dyDescent="0.35">
      <c r="A3503" s="125"/>
      <c r="B3503" s="126"/>
      <c r="C3503" s="50" t="s">
        <v>191</v>
      </c>
      <c r="D3503" s="28">
        <v>0.15</v>
      </c>
      <c r="E3503" s="27">
        <v>0</v>
      </c>
    </row>
    <row r="3504" spans="1:5" x14ac:dyDescent="0.35">
      <c r="A3504" s="125"/>
      <c r="B3504" s="126"/>
      <c r="C3504" s="50" t="s">
        <v>192</v>
      </c>
      <c r="D3504" s="28">
        <v>0.2</v>
      </c>
      <c r="E3504" s="27">
        <v>0</v>
      </c>
    </row>
    <row r="3505" spans="1:5" x14ac:dyDescent="0.35">
      <c r="A3505" s="125"/>
      <c r="B3505" s="126"/>
      <c r="C3505" s="50" t="s">
        <v>193</v>
      </c>
      <c r="D3505" s="28">
        <v>0.25</v>
      </c>
      <c r="E3505" s="27">
        <v>0</v>
      </c>
    </row>
    <row r="3506" spans="1:5" x14ac:dyDescent="0.35">
      <c r="A3506" s="125"/>
      <c r="B3506" s="126"/>
      <c r="C3506" s="50" t="s">
        <v>194</v>
      </c>
      <c r="D3506" s="28">
        <v>0.3</v>
      </c>
      <c r="E3506" s="27">
        <v>0</v>
      </c>
    </row>
    <row r="3507" spans="1:5" x14ac:dyDescent="0.35">
      <c r="A3507" s="125"/>
      <c r="B3507" s="126"/>
      <c r="C3507" s="50" t="s">
        <v>195</v>
      </c>
      <c r="D3507" s="28">
        <v>0.35</v>
      </c>
      <c r="E3507" s="27">
        <v>0</v>
      </c>
    </row>
    <row r="3508" spans="1:5" x14ac:dyDescent="0.35">
      <c r="A3508" s="125"/>
      <c r="B3508" s="126"/>
      <c r="C3508" s="50" t="s">
        <v>196</v>
      </c>
      <c r="D3508" s="28">
        <v>0.4</v>
      </c>
      <c r="E3508" s="27">
        <v>0</v>
      </c>
    </row>
    <row r="3509" spans="1:5" x14ac:dyDescent="0.35">
      <c r="A3509" s="125"/>
      <c r="B3509" s="126"/>
      <c r="C3509" s="50" t="s">
        <v>197</v>
      </c>
      <c r="D3509" s="28">
        <v>0.45</v>
      </c>
      <c r="E3509" s="27">
        <v>0</v>
      </c>
    </row>
    <row r="3510" spans="1:5" x14ac:dyDescent="0.35">
      <c r="A3510" s="125"/>
      <c r="B3510" s="126"/>
      <c r="C3510" s="50" t="s">
        <v>198</v>
      </c>
      <c r="D3510" s="28">
        <v>0.5</v>
      </c>
      <c r="E3510" s="27">
        <v>0</v>
      </c>
    </row>
    <row r="3511" spans="1:5" x14ac:dyDescent="0.35">
      <c r="A3511" s="125"/>
      <c r="B3511" s="126"/>
      <c r="C3511" s="50" t="s">
        <v>199</v>
      </c>
      <c r="D3511" s="28">
        <v>0.55000000000000004</v>
      </c>
      <c r="E3511" s="27">
        <v>0</v>
      </c>
    </row>
    <row r="3512" spans="1:5" x14ac:dyDescent="0.35">
      <c r="A3512" s="125"/>
      <c r="B3512" s="126"/>
      <c r="C3512" s="50" t="s">
        <v>200</v>
      </c>
      <c r="D3512" s="28">
        <v>0.6</v>
      </c>
      <c r="E3512" s="27">
        <v>0</v>
      </c>
    </row>
    <row r="3513" spans="1:5" x14ac:dyDescent="0.35">
      <c r="A3513" s="125"/>
      <c r="B3513" s="126"/>
      <c r="C3513" s="50" t="s">
        <v>201</v>
      </c>
      <c r="D3513" s="28">
        <v>0.65</v>
      </c>
      <c r="E3513" s="27">
        <v>0</v>
      </c>
    </row>
    <row r="3514" spans="1:5" x14ac:dyDescent="0.35">
      <c r="A3514" s="125"/>
      <c r="B3514" s="126"/>
      <c r="C3514" s="50" t="s">
        <v>202</v>
      </c>
      <c r="D3514" s="28">
        <v>0.7</v>
      </c>
      <c r="E3514" s="27">
        <v>0</v>
      </c>
    </row>
    <row r="3515" spans="1:5" x14ac:dyDescent="0.35">
      <c r="A3515" s="125"/>
      <c r="B3515" s="126"/>
      <c r="C3515" s="50" t="s">
        <v>203</v>
      </c>
      <c r="D3515" s="28">
        <v>0.75</v>
      </c>
      <c r="E3515" s="27">
        <v>0</v>
      </c>
    </row>
    <row r="3516" spans="1:5" x14ac:dyDescent="0.35">
      <c r="A3516" s="125"/>
      <c r="B3516" s="126"/>
      <c r="C3516" s="50" t="s">
        <v>204</v>
      </c>
      <c r="D3516" s="28">
        <v>0.8</v>
      </c>
      <c r="E3516" s="27">
        <v>0</v>
      </c>
    </row>
    <row r="3517" spans="1:5" x14ac:dyDescent="0.35">
      <c r="A3517" s="125"/>
      <c r="B3517" s="126"/>
      <c r="C3517" s="50" t="s">
        <v>205</v>
      </c>
      <c r="D3517" s="28">
        <v>0.85</v>
      </c>
      <c r="E3517" s="27">
        <v>0</v>
      </c>
    </row>
    <row r="3518" spans="1:5" x14ac:dyDescent="0.35">
      <c r="A3518" s="125"/>
      <c r="B3518" s="126"/>
      <c r="C3518" s="50" t="s">
        <v>206</v>
      </c>
      <c r="D3518" s="28">
        <v>0.9</v>
      </c>
      <c r="E3518" s="27">
        <v>0</v>
      </c>
    </row>
    <row r="3519" spans="1:5" x14ac:dyDescent="0.35">
      <c r="A3519" s="125"/>
      <c r="B3519" s="126"/>
      <c r="C3519" s="50" t="s">
        <v>207</v>
      </c>
      <c r="D3519" s="28">
        <v>0.95</v>
      </c>
      <c r="E3519" s="27">
        <v>0</v>
      </c>
    </row>
    <row r="3520" spans="1:5" x14ac:dyDescent="0.35">
      <c r="A3520" s="125"/>
      <c r="B3520" s="126"/>
      <c r="C3520" s="50" t="s">
        <v>208</v>
      </c>
      <c r="D3520" s="28">
        <v>1</v>
      </c>
      <c r="E3520" s="27">
        <v>0</v>
      </c>
    </row>
    <row r="3521" spans="1:5" x14ac:dyDescent="0.35">
      <c r="A3521" s="125"/>
      <c r="B3521" s="126"/>
      <c r="C3521" s="49" t="s">
        <v>134</v>
      </c>
      <c r="D3521" s="26" t="s">
        <v>136</v>
      </c>
      <c r="E3521" s="26" t="s">
        <v>136</v>
      </c>
    </row>
    <row r="3522" spans="1:5" x14ac:dyDescent="0.35">
      <c r="A3522" s="125"/>
      <c r="B3522" s="126"/>
    </row>
    <row r="3523" spans="1:5" x14ac:dyDescent="0.35">
      <c r="A3523" s="125"/>
      <c r="B3523" s="126"/>
    </row>
    <row r="3524" spans="1:5" x14ac:dyDescent="0.35">
      <c r="A3524" s="125"/>
      <c r="B3524" s="126"/>
    </row>
    <row r="3525" spans="1:5" ht="15" customHeight="1" x14ac:dyDescent="0.35">
      <c r="A3525" s="125">
        <f>A3500+1</f>
        <v>142</v>
      </c>
      <c r="B3525" s="126" t="str">
        <f>"Lista  "  &amp;A3525&amp; "  "&amp; LOOKUP(A3525,'entrada datos Edificación'!$E$3:$E$239,'entrada datos Edificación'!$I$3:$I$239)</f>
        <v>Lista  142  entramados</v>
      </c>
      <c r="C3525" s="49" t="s">
        <v>252</v>
      </c>
      <c r="D3525" s="27">
        <v>0</v>
      </c>
      <c r="E3525" s="27">
        <v>0</v>
      </c>
    </row>
    <row r="3526" spans="1:5" ht="15" customHeight="1" x14ac:dyDescent="0.35">
      <c r="A3526" s="125"/>
      <c r="B3526" s="126"/>
      <c r="C3526" s="50" t="s">
        <v>189</v>
      </c>
      <c r="D3526" s="28">
        <v>0.05</v>
      </c>
      <c r="E3526" s="27">
        <v>0</v>
      </c>
    </row>
    <row r="3527" spans="1:5" x14ac:dyDescent="0.35">
      <c r="A3527" s="125"/>
      <c r="B3527" s="126"/>
      <c r="C3527" s="50" t="s">
        <v>190</v>
      </c>
      <c r="D3527" s="28">
        <v>0.1</v>
      </c>
      <c r="E3527" s="27">
        <v>0</v>
      </c>
    </row>
    <row r="3528" spans="1:5" x14ac:dyDescent="0.35">
      <c r="A3528" s="125"/>
      <c r="B3528" s="126"/>
      <c r="C3528" s="50" t="s">
        <v>191</v>
      </c>
      <c r="D3528" s="28">
        <v>0.15</v>
      </c>
      <c r="E3528" s="27">
        <v>0</v>
      </c>
    </row>
    <row r="3529" spans="1:5" x14ac:dyDescent="0.35">
      <c r="A3529" s="125"/>
      <c r="B3529" s="126"/>
      <c r="C3529" s="50" t="s">
        <v>192</v>
      </c>
      <c r="D3529" s="28">
        <v>0.2</v>
      </c>
      <c r="E3529" s="27">
        <v>0</v>
      </c>
    </row>
    <row r="3530" spans="1:5" x14ac:dyDescent="0.35">
      <c r="A3530" s="125"/>
      <c r="B3530" s="126"/>
      <c r="C3530" s="50" t="s">
        <v>193</v>
      </c>
      <c r="D3530" s="28">
        <v>0.25</v>
      </c>
      <c r="E3530" s="27">
        <v>0</v>
      </c>
    </row>
    <row r="3531" spans="1:5" x14ac:dyDescent="0.35">
      <c r="A3531" s="125"/>
      <c r="B3531" s="126"/>
      <c r="C3531" s="50" t="s">
        <v>194</v>
      </c>
      <c r="D3531" s="28">
        <v>0.3</v>
      </c>
      <c r="E3531" s="27">
        <v>0</v>
      </c>
    </row>
    <row r="3532" spans="1:5" x14ac:dyDescent="0.35">
      <c r="A3532" s="125"/>
      <c r="B3532" s="126"/>
      <c r="C3532" s="50" t="s">
        <v>195</v>
      </c>
      <c r="D3532" s="28">
        <v>0.35</v>
      </c>
      <c r="E3532" s="27">
        <v>0</v>
      </c>
    </row>
    <row r="3533" spans="1:5" x14ac:dyDescent="0.35">
      <c r="A3533" s="125"/>
      <c r="B3533" s="126"/>
      <c r="C3533" s="50" t="s">
        <v>196</v>
      </c>
      <c r="D3533" s="28">
        <v>0.4</v>
      </c>
      <c r="E3533" s="27">
        <v>0</v>
      </c>
    </row>
    <row r="3534" spans="1:5" x14ac:dyDescent="0.35">
      <c r="A3534" s="125"/>
      <c r="B3534" s="126"/>
      <c r="C3534" s="50" t="s">
        <v>197</v>
      </c>
      <c r="D3534" s="28">
        <v>0.45</v>
      </c>
      <c r="E3534" s="27">
        <v>0</v>
      </c>
    </row>
    <row r="3535" spans="1:5" x14ac:dyDescent="0.35">
      <c r="A3535" s="125"/>
      <c r="B3535" s="126"/>
      <c r="C3535" s="50" t="s">
        <v>198</v>
      </c>
      <c r="D3535" s="28">
        <v>0.5</v>
      </c>
      <c r="E3535" s="27">
        <v>0</v>
      </c>
    </row>
    <row r="3536" spans="1:5" x14ac:dyDescent="0.35">
      <c r="A3536" s="125"/>
      <c r="B3536" s="126"/>
      <c r="C3536" s="50" t="s">
        <v>199</v>
      </c>
      <c r="D3536" s="28">
        <v>0.55000000000000004</v>
      </c>
      <c r="E3536" s="27">
        <v>0</v>
      </c>
    </row>
    <row r="3537" spans="1:5" x14ac:dyDescent="0.35">
      <c r="A3537" s="125"/>
      <c r="B3537" s="126"/>
      <c r="C3537" s="50" t="s">
        <v>200</v>
      </c>
      <c r="D3537" s="28">
        <v>0.6</v>
      </c>
      <c r="E3537" s="27">
        <v>0</v>
      </c>
    </row>
    <row r="3538" spans="1:5" x14ac:dyDescent="0.35">
      <c r="A3538" s="125"/>
      <c r="B3538" s="126"/>
      <c r="C3538" s="50" t="s">
        <v>201</v>
      </c>
      <c r="D3538" s="28">
        <v>0.65</v>
      </c>
      <c r="E3538" s="27">
        <v>0</v>
      </c>
    </row>
    <row r="3539" spans="1:5" x14ac:dyDescent="0.35">
      <c r="A3539" s="125"/>
      <c r="B3539" s="126"/>
      <c r="C3539" s="50" t="s">
        <v>202</v>
      </c>
      <c r="D3539" s="28">
        <v>0.7</v>
      </c>
      <c r="E3539" s="27">
        <v>0</v>
      </c>
    </row>
    <row r="3540" spans="1:5" x14ac:dyDescent="0.35">
      <c r="A3540" s="125"/>
      <c r="B3540" s="126"/>
      <c r="C3540" s="50" t="s">
        <v>203</v>
      </c>
      <c r="D3540" s="28">
        <v>0.75</v>
      </c>
      <c r="E3540" s="27">
        <v>0</v>
      </c>
    </row>
    <row r="3541" spans="1:5" x14ac:dyDescent="0.35">
      <c r="A3541" s="125"/>
      <c r="B3541" s="126"/>
      <c r="C3541" s="50" t="s">
        <v>204</v>
      </c>
      <c r="D3541" s="28">
        <v>0.8</v>
      </c>
      <c r="E3541" s="27">
        <v>0</v>
      </c>
    </row>
    <row r="3542" spans="1:5" x14ac:dyDescent="0.35">
      <c r="A3542" s="125"/>
      <c r="B3542" s="126"/>
      <c r="C3542" s="50" t="s">
        <v>205</v>
      </c>
      <c r="D3542" s="28">
        <v>0.85</v>
      </c>
      <c r="E3542" s="27">
        <v>0</v>
      </c>
    </row>
    <row r="3543" spans="1:5" x14ac:dyDescent="0.35">
      <c r="A3543" s="125"/>
      <c r="B3543" s="126"/>
      <c r="C3543" s="50" t="s">
        <v>206</v>
      </c>
      <c r="D3543" s="28">
        <v>0.9</v>
      </c>
      <c r="E3543" s="27">
        <v>0</v>
      </c>
    </row>
    <row r="3544" spans="1:5" x14ac:dyDescent="0.35">
      <c r="A3544" s="125"/>
      <c r="B3544" s="126"/>
      <c r="C3544" s="50" t="s">
        <v>207</v>
      </c>
      <c r="D3544" s="28">
        <v>0.95</v>
      </c>
      <c r="E3544" s="27">
        <v>0</v>
      </c>
    </row>
    <row r="3545" spans="1:5" x14ac:dyDescent="0.35">
      <c r="A3545" s="125"/>
      <c r="B3545" s="126"/>
      <c r="C3545" s="50" t="s">
        <v>208</v>
      </c>
      <c r="D3545" s="28">
        <v>1</v>
      </c>
      <c r="E3545" s="27">
        <v>0</v>
      </c>
    </row>
    <row r="3546" spans="1:5" x14ac:dyDescent="0.35">
      <c r="A3546" s="125"/>
      <c r="B3546" s="126"/>
      <c r="C3546" s="49" t="s">
        <v>134</v>
      </c>
      <c r="D3546" s="26" t="s">
        <v>136</v>
      </c>
      <c r="E3546" s="26" t="s">
        <v>136</v>
      </c>
    </row>
    <row r="3547" spans="1:5" x14ac:dyDescent="0.35">
      <c r="A3547" s="125"/>
      <c r="B3547" s="126"/>
    </row>
    <row r="3548" spans="1:5" x14ac:dyDescent="0.35">
      <c r="A3548" s="125"/>
      <c r="B3548" s="126"/>
    </row>
    <row r="3549" spans="1:5" x14ac:dyDescent="0.35">
      <c r="A3549" s="125"/>
      <c r="B3549" s="126"/>
    </row>
    <row r="3550" spans="1:5" ht="15" customHeight="1" x14ac:dyDescent="0.35">
      <c r="A3550" s="125">
        <f>A3525+1</f>
        <v>143</v>
      </c>
      <c r="B3550" s="126" t="str">
        <f>"Lista  "  &amp;A3550&amp; "  "&amp; LOOKUP(A3550,'entrada datos Edificación'!$E$3:$E$239,'entrada datos Edificación'!$I$3:$I$239)</f>
        <v>Lista  143  otros</v>
      </c>
      <c r="C3550" s="49" t="s">
        <v>252</v>
      </c>
      <c r="D3550" s="27">
        <v>0</v>
      </c>
      <c r="E3550" s="27">
        <v>0</v>
      </c>
    </row>
    <row r="3551" spans="1:5" ht="15" customHeight="1" x14ac:dyDescent="0.35">
      <c r="A3551" s="125"/>
      <c r="B3551" s="126"/>
      <c r="C3551" s="50" t="s">
        <v>189</v>
      </c>
      <c r="D3551" s="28">
        <v>0.05</v>
      </c>
      <c r="E3551" s="27">
        <v>0</v>
      </c>
    </row>
    <row r="3552" spans="1:5" x14ac:dyDescent="0.35">
      <c r="A3552" s="125"/>
      <c r="B3552" s="126"/>
      <c r="C3552" s="50" t="s">
        <v>190</v>
      </c>
      <c r="D3552" s="28">
        <v>0.1</v>
      </c>
      <c r="E3552" s="27">
        <v>0</v>
      </c>
    </row>
    <row r="3553" spans="1:5" x14ac:dyDescent="0.35">
      <c r="A3553" s="125"/>
      <c r="B3553" s="126"/>
      <c r="C3553" s="50" t="s">
        <v>191</v>
      </c>
      <c r="D3553" s="28">
        <v>0.15</v>
      </c>
      <c r="E3553" s="27">
        <v>0</v>
      </c>
    </row>
    <row r="3554" spans="1:5" x14ac:dyDescent="0.35">
      <c r="A3554" s="125"/>
      <c r="B3554" s="126"/>
      <c r="C3554" s="50" t="s">
        <v>192</v>
      </c>
      <c r="D3554" s="28">
        <v>0.2</v>
      </c>
      <c r="E3554" s="27">
        <v>0</v>
      </c>
    </row>
    <row r="3555" spans="1:5" x14ac:dyDescent="0.35">
      <c r="A3555" s="125"/>
      <c r="B3555" s="126"/>
      <c r="C3555" s="50" t="s">
        <v>193</v>
      </c>
      <c r="D3555" s="28">
        <v>0.25</v>
      </c>
      <c r="E3555" s="27">
        <v>0</v>
      </c>
    </row>
    <row r="3556" spans="1:5" x14ac:dyDescent="0.35">
      <c r="A3556" s="125"/>
      <c r="B3556" s="126"/>
      <c r="C3556" s="50" t="s">
        <v>194</v>
      </c>
      <c r="D3556" s="28">
        <v>0.3</v>
      </c>
      <c r="E3556" s="27">
        <v>0</v>
      </c>
    </row>
    <row r="3557" spans="1:5" x14ac:dyDescent="0.35">
      <c r="A3557" s="125"/>
      <c r="B3557" s="126"/>
      <c r="C3557" s="50" t="s">
        <v>195</v>
      </c>
      <c r="D3557" s="28">
        <v>0.35</v>
      </c>
      <c r="E3557" s="27">
        <v>0</v>
      </c>
    </row>
    <row r="3558" spans="1:5" x14ac:dyDescent="0.35">
      <c r="A3558" s="125"/>
      <c r="B3558" s="126"/>
      <c r="C3558" s="50" t="s">
        <v>196</v>
      </c>
      <c r="D3558" s="28">
        <v>0.4</v>
      </c>
      <c r="E3558" s="27">
        <v>0</v>
      </c>
    </row>
    <row r="3559" spans="1:5" x14ac:dyDescent="0.35">
      <c r="A3559" s="125"/>
      <c r="B3559" s="126"/>
      <c r="C3559" s="50" t="s">
        <v>197</v>
      </c>
      <c r="D3559" s="28">
        <v>0.45</v>
      </c>
      <c r="E3559" s="27">
        <v>0</v>
      </c>
    </row>
    <row r="3560" spans="1:5" x14ac:dyDescent="0.35">
      <c r="A3560" s="125"/>
      <c r="B3560" s="126"/>
      <c r="C3560" s="50" t="s">
        <v>198</v>
      </c>
      <c r="D3560" s="28">
        <v>0.5</v>
      </c>
      <c r="E3560" s="27">
        <v>0</v>
      </c>
    </row>
    <row r="3561" spans="1:5" x14ac:dyDescent="0.35">
      <c r="A3561" s="125"/>
      <c r="B3561" s="126"/>
      <c r="C3561" s="50" t="s">
        <v>199</v>
      </c>
      <c r="D3561" s="28">
        <v>0.55000000000000004</v>
      </c>
      <c r="E3561" s="27">
        <v>0</v>
      </c>
    </row>
    <row r="3562" spans="1:5" x14ac:dyDescent="0.35">
      <c r="A3562" s="125"/>
      <c r="B3562" s="126"/>
      <c r="C3562" s="50" t="s">
        <v>200</v>
      </c>
      <c r="D3562" s="28">
        <v>0.6</v>
      </c>
      <c r="E3562" s="27">
        <v>0</v>
      </c>
    </row>
    <row r="3563" spans="1:5" x14ac:dyDescent="0.35">
      <c r="A3563" s="125"/>
      <c r="B3563" s="126"/>
      <c r="C3563" s="50" t="s">
        <v>201</v>
      </c>
      <c r="D3563" s="28">
        <v>0.65</v>
      </c>
      <c r="E3563" s="27">
        <v>0</v>
      </c>
    </row>
    <row r="3564" spans="1:5" x14ac:dyDescent="0.35">
      <c r="A3564" s="125"/>
      <c r="B3564" s="126"/>
      <c r="C3564" s="50" t="s">
        <v>202</v>
      </c>
      <c r="D3564" s="28">
        <v>0.7</v>
      </c>
      <c r="E3564" s="27">
        <v>0</v>
      </c>
    </row>
    <row r="3565" spans="1:5" x14ac:dyDescent="0.35">
      <c r="A3565" s="125"/>
      <c r="B3565" s="126"/>
      <c r="C3565" s="50" t="s">
        <v>203</v>
      </c>
      <c r="D3565" s="28">
        <v>0.75</v>
      </c>
      <c r="E3565" s="27">
        <v>0</v>
      </c>
    </row>
    <row r="3566" spans="1:5" x14ac:dyDescent="0.35">
      <c r="A3566" s="125"/>
      <c r="B3566" s="126"/>
      <c r="C3566" s="50" t="s">
        <v>204</v>
      </c>
      <c r="D3566" s="28">
        <v>0.8</v>
      </c>
      <c r="E3566" s="27">
        <v>0</v>
      </c>
    </row>
    <row r="3567" spans="1:5" x14ac:dyDescent="0.35">
      <c r="A3567" s="125"/>
      <c r="B3567" s="126"/>
      <c r="C3567" s="50" t="s">
        <v>205</v>
      </c>
      <c r="D3567" s="28">
        <v>0.85</v>
      </c>
      <c r="E3567" s="27">
        <v>0</v>
      </c>
    </row>
    <row r="3568" spans="1:5" x14ac:dyDescent="0.35">
      <c r="A3568" s="125"/>
      <c r="B3568" s="126"/>
      <c r="C3568" s="50" t="s">
        <v>206</v>
      </c>
      <c r="D3568" s="28">
        <v>0.9</v>
      </c>
      <c r="E3568" s="27">
        <v>0</v>
      </c>
    </row>
    <row r="3569" spans="1:5" x14ac:dyDescent="0.35">
      <c r="A3569" s="125"/>
      <c r="B3569" s="126"/>
      <c r="C3569" s="50" t="s">
        <v>207</v>
      </c>
      <c r="D3569" s="28">
        <v>0.95</v>
      </c>
      <c r="E3569" s="27">
        <v>0</v>
      </c>
    </row>
    <row r="3570" spans="1:5" x14ac:dyDescent="0.35">
      <c r="A3570" s="125"/>
      <c r="B3570" s="126"/>
      <c r="C3570" s="50" t="s">
        <v>208</v>
      </c>
      <c r="D3570" s="28">
        <v>1</v>
      </c>
      <c r="E3570" s="27">
        <v>0</v>
      </c>
    </row>
    <row r="3571" spans="1:5" x14ac:dyDescent="0.35">
      <c r="A3571" s="125"/>
      <c r="B3571" s="126"/>
      <c r="C3571" s="49" t="s">
        <v>134</v>
      </c>
      <c r="D3571" s="26" t="s">
        <v>136</v>
      </c>
      <c r="E3571" s="26" t="s">
        <v>136</v>
      </c>
    </row>
    <row r="3572" spans="1:5" x14ac:dyDescent="0.35">
      <c r="A3572" s="125"/>
      <c r="B3572" s="126"/>
    </row>
    <row r="3573" spans="1:5" x14ac:dyDescent="0.35">
      <c r="A3573" s="125"/>
      <c r="B3573" s="126"/>
    </row>
    <row r="3574" spans="1:5" x14ac:dyDescent="0.35">
      <c r="A3574" s="125"/>
      <c r="B3574" s="126"/>
    </row>
    <row r="3575" spans="1:5" ht="15" customHeight="1" x14ac:dyDescent="0.35">
      <c r="A3575" s="125">
        <f>A3550+1</f>
        <v>144</v>
      </c>
      <c r="B3575" s="126" t="str">
        <f>"Lista  "  &amp;A3575&amp; "  "&amp; LOOKUP(A3575,'entrada datos Edificación'!$E$3:$E$239,'entrada datos Edificación'!$I$3:$I$239)</f>
        <v>Lista  144  opacas metálicas</v>
      </c>
      <c r="C3575" s="49" t="s">
        <v>252</v>
      </c>
      <c r="D3575" s="27">
        <v>0</v>
      </c>
      <c r="E3575" s="27">
        <v>0</v>
      </c>
    </row>
    <row r="3576" spans="1:5" ht="15" customHeight="1" x14ac:dyDescent="0.35">
      <c r="A3576" s="125"/>
      <c r="B3576" s="126"/>
      <c r="C3576" s="50" t="s">
        <v>189</v>
      </c>
      <c r="D3576" s="28">
        <v>0.05</v>
      </c>
      <c r="E3576" s="27">
        <v>0</v>
      </c>
    </row>
    <row r="3577" spans="1:5" x14ac:dyDescent="0.35">
      <c r="A3577" s="125"/>
      <c r="B3577" s="126"/>
      <c r="C3577" s="50" t="s">
        <v>190</v>
      </c>
      <c r="D3577" s="28">
        <v>0.1</v>
      </c>
      <c r="E3577" s="27">
        <v>0</v>
      </c>
    </row>
    <row r="3578" spans="1:5" x14ac:dyDescent="0.35">
      <c r="A3578" s="125"/>
      <c r="B3578" s="126"/>
      <c r="C3578" s="50" t="s">
        <v>191</v>
      </c>
      <c r="D3578" s="28">
        <v>0.15</v>
      </c>
      <c r="E3578" s="27">
        <v>0</v>
      </c>
    </row>
    <row r="3579" spans="1:5" x14ac:dyDescent="0.35">
      <c r="A3579" s="125"/>
      <c r="B3579" s="126"/>
      <c r="C3579" s="50" t="s">
        <v>192</v>
      </c>
      <c r="D3579" s="28">
        <v>0.2</v>
      </c>
      <c r="E3579" s="27">
        <v>0</v>
      </c>
    </row>
    <row r="3580" spans="1:5" x14ac:dyDescent="0.35">
      <c r="A3580" s="125"/>
      <c r="B3580" s="126"/>
      <c r="C3580" s="50" t="s">
        <v>193</v>
      </c>
      <c r="D3580" s="28">
        <v>0.25</v>
      </c>
      <c r="E3580" s="27">
        <v>0</v>
      </c>
    </row>
    <row r="3581" spans="1:5" x14ac:dyDescent="0.35">
      <c r="A3581" s="125"/>
      <c r="B3581" s="126"/>
      <c r="C3581" s="50" t="s">
        <v>194</v>
      </c>
      <c r="D3581" s="28">
        <v>0.3</v>
      </c>
      <c r="E3581" s="27">
        <v>0</v>
      </c>
    </row>
    <row r="3582" spans="1:5" x14ac:dyDescent="0.35">
      <c r="A3582" s="125"/>
      <c r="B3582" s="126"/>
      <c r="C3582" s="50" t="s">
        <v>195</v>
      </c>
      <c r="D3582" s="28">
        <v>0.35</v>
      </c>
      <c r="E3582" s="27">
        <v>0</v>
      </c>
    </row>
    <row r="3583" spans="1:5" x14ac:dyDescent="0.35">
      <c r="A3583" s="125"/>
      <c r="B3583" s="126"/>
      <c r="C3583" s="50" t="s">
        <v>196</v>
      </c>
      <c r="D3583" s="28">
        <v>0.4</v>
      </c>
      <c r="E3583" s="27">
        <v>0</v>
      </c>
    </row>
    <row r="3584" spans="1:5" x14ac:dyDescent="0.35">
      <c r="A3584" s="125"/>
      <c r="B3584" s="126"/>
      <c r="C3584" s="50" t="s">
        <v>197</v>
      </c>
      <c r="D3584" s="28">
        <v>0.45</v>
      </c>
      <c r="E3584" s="27">
        <v>0</v>
      </c>
    </row>
    <row r="3585" spans="1:5" x14ac:dyDescent="0.35">
      <c r="A3585" s="125"/>
      <c r="B3585" s="126"/>
      <c r="C3585" s="50" t="s">
        <v>198</v>
      </c>
      <c r="D3585" s="28">
        <v>0.5</v>
      </c>
      <c r="E3585" s="27">
        <v>0</v>
      </c>
    </row>
    <row r="3586" spans="1:5" x14ac:dyDescent="0.35">
      <c r="A3586" s="125"/>
      <c r="B3586" s="126"/>
      <c r="C3586" s="50" t="s">
        <v>199</v>
      </c>
      <c r="D3586" s="28">
        <v>0.55000000000000004</v>
      </c>
      <c r="E3586" s="27">
        <v>0</v>
      </c>
    </row>
    <row r="3587" spans="1:5" x14ac:dyDescent="0.35">
      <c r="A3587" s="125"/>
      <c r="B3587" s="126"/>
      <c r="C3587" s="50" t="s">
        <v>200</v>
      </c>
      <c r="D3587" s="28">
        <v>0.6</v>
      </c>
      <c r="E3587" s="27">
        <v>0</v>
      </c>
    </row>
    <row r="3588" spans="1:5" x14ac:dyDescent="0.35">
      <c r="A3588" s="125"/>
      <c r="B3588" s="126"/>
      <c r="C3588" s="50" t="s">
        <v>201</v>
      </c>
      <c r="D3588" s="28">
        <v>0.65</v>
      </c>
      <c r="E3588" s="27">
        <v>0</v>
      </c>
    </row>
    <row r="3589" spans="1:5" x14ac:dyDescent="0.35">
      <c r="A3589" s="125"/>
      <c r="B3589" s="126"/>
      <c r="C3589" s="50" t="s">
        <v>202</v>
      </c>
      <c r="D3589" s="28">
        <v>0.7</v>
      </c>
      <c r="E3589" s="27">
        <v>0</v>
      </c>
    </row>
    <row r="3590" spans="1:5" x14ac:dyDescent="0.35">
      <c r="A3590" s="125"/>
      <c r="B3590" s="126"/>
      <c r="C3590" s="50" t="s">
        <v>203</v>
      </c>
      <c r="D3590" s="28">
        <v>0.75</v>
      </c>
      <c r="E3590" s="27">
        <v>0</v>
      </c>
    </row>
    <row r="3591" spans="1:5" x14ac:dyDescent="0.35">
      <c r="A3591" s="125"/>
      <c r="B3591" s="126"/>
      <c r="C3591" s="50" t="s">
        <v>204</v>
      </c>
      <c r="D3591" s="28">
        <v>0.8</v>
      </c>
      <c r="E3591" s="27">
        <v>0</v>
      </c>
    </row>
    <row r="3592" spans="1:5" x14ac:dyDescent="0.35">
      <c r="A3592" s="125"/>
      <c r="B3592" s="126"/>
      <c r="C3592" s="50" t="s">
        <v>205</v>
      </c>
      <c r="D3592" s="28">
        <v>0.85</v>
      </c>
      <c r="E3592" s="27">
        <v>0</v>
      </c>
    </row>
    <row r="3593" spans="1:5" x14ac:dyDescent="0.35">
      <c r="A3593" s="125"/>
      <c r="B3593" s="126"/>
      <c r="C3593" s="50" t="s">
        <v>206</v>
      </c>
      <c r="D3593" s="28">
        <v>0.9</v>
      </c>
      <c r="E3593" s="27">
        <v>0</v>
      </c>
    </row>
    <row r="3594" spans="1:5" x14ac:dyDescent="0.35">
      <c r="A3594" s="125"/>
      <c r="B3594" s="126"/>
      <c r="C3594" s="50" t="s">
        <v>207</v>
      </c>
      <c r="D3594" s="28">
        <v>0.95</v>
      </c>
      <c r="E3594" s="27">
        <v>0</v>
      </c>
    </row>
    <row r="3595" spans="1:5" x14ac:dyDescent="0.35">
      <c r="A3595" s="125"/>
      <c r="B3595" s="126"/>
      <c r="C3595" s="50" t="s">
        <v>208</v>
      </c>
      <c r="D3595" s="28">
        <v>1</v>
      </c>
      <c r="E3595" s="27">
        <v>0</v>
      </c>
    </row>
    <row r="3596" spans="1:5" x14ac:dyDescent="0.35">
      <c r="A3596" s="125"/>
      <c r="B3596" s="126"/>
      <c r="C3596" s="49" t="s">
        <v>134</v>
      </c>
      <c r="D3596" s="26" t="s">
        <v>136</v>
      </c>
      <c r="E3596" s="26" t="s">
        <v>136</v>
      </c>
    </row>
    <row r="3597" spans="1:5" x14ac:dyDescent="0.35">
      <c r="A3597" s="125"/>
      <c r="B3597" s="126"/>
    </row>
    <row r="3598" spans="1:5" x14ac:dyDescent="0.35">
      <c r="A3598" s="125"/>
      <c r="B3598" s="126"/>
    </row>
    <row r="3599" spans="1:5" x14ac:dyDescent="0.35">
      <c r="A3599" s="125"/>
      <c r="B3599" s="126"/>
    </row>
    <row r="3600" spans="1:5" ht="15" customHeight="1" x14ac:dyDescent="0.35">
      <c r="A3600" s="125">
        <f>A3575+1</f>
        <v>145</v>
      </c>
      <c r="B3600" s="126" t="str">
        <f>"Lista  "  &amp;A3600&amp; "  "&amp; LOOKUP(A3600,'entrada datos Edificación'!$E$3:$E$239,'entrada datos Edificación'!$I$3:$I$239)</f>
        <v>Lista  145  opacas de aglomerado</v>
      </c>
      <c r="C3600" s="49" t="s">
        <v>252</v>
      </c>
      <c r="D3600" s="27">
        <v>0</v>
      </c>
      <c r="E3600" s="27">
        <v>0</v>
      </c>
    </row>
    <row r="3601" spans="1:5" ht="15" customHeight="1" x14ac:dyDescent="0.35">
      <c r="A3601" s="125"/>
      <c r="B3601" s="126"/>
      <c r="C3601" s="50" t="s">
        <v>189</v>
      </c>
      <c r="D3601" s="28">
        <v>0.05</v>
      </c>
      <c r="E3601" s="27">
        <v>0</v>
      </c>
    </row>
    <row r="3602" spans="1:5" x14ac:dyDescent="0.35">
      <c r="A3602" s="125"/>
      <c r="B3602" s="126"/>
      <c r="C3602" s="50" t="s">
        <v>190</v>
      </c>
      <c r="D3602" s="28">
        <v>0.1</v>
      </c>
      <c r="E3602" s="27">
        <v>0</v>
      </c>
    </row>
    <row r="3603" spans="1:5" x14ac:dyDescent="0.35">
      <c r="A3603" s="125"/>
      <c r="B3603" s="126"/>
      <c r="C3603" s="50" t="s">
        <v>191</v>
      </c>
      <c r="D3603" s="28">
        <v>0.15</v>
      </c>
      <c r="E3603" s="27">
        <v>0</v>
      </c>
    </row>
    <row r="3604" spans="1:5" x14ac:dyDescent="0.35">
      <c r="A3604" s="125"/>
      <c r="B3604" s="126"/>
      <c r="C3604" s="50" t="s">
        <v>192</v>
      </c>
      <c r="D3604" s="28">
        <v>0.2</v>
      </c>
      <c r="E3604" s="27">
        <v>0</v>
      </c>
    </row>
    <row r="3605" spans="1:5" x14ac:dyDescent="0.35">
      <c r="A3605" s="125"/>
      <c r="B3605" s="126"/>
      <c r="C3605" s="50" t="s">
        <v>193</v>
      </c>
      <c r="D3605" s="28">
        <v>0.25</v>
      </c>
      <c r="E3605" s="27">
        <v>0</v>
      </c>
    </row>
    <row r="3606" spans="1:5" x14ac:dyDescent="0.35">
      <c r="A3606" s="125"/>
      <c r="B3606" s="126"/>
      <c r="C3606" s="50" t="s">
        <v>194</v>
      </c>
      <c r="D3606" s="28">
        <v>0.3</v>
      </c>
      <c r="E3606" s="27">
        <v>0</v>
      </c>
    </row>
    <row r="3607" spans="1:5" x14ac:dyDescent="0.35">
      <c r="A3607" s="125"/>
      <c r="B3607" s="126"/>
      <c r="C3607" s="50" t="s">
        <v>195</v>
      </c>
      <c r="D3607" s="28">
        <v>0.35</v>
      </c>
      <c r="E3607" s="27">
        <v>0</v>
      </c>
    </row>
    <row r="3608" spans="1:5" x14ac:dyDescent="0.35">
      <c r="A3608" s="125"/>
      <c r="B3608" s="126"/>
      <c r="C3608" s="50" t="s">
        <v>196</v>
      </c>
      <c r="D3608" s="28">
        <v>0.4</v>
      </c>
      <c r="E3608" s="27">
        <v>0</v>
      </c>
    </row>
    <row r="3609" spans="1:5" x14ac:dyDescent="0.35">
      <c r="A3609" s="125"/>
      <c r="B3609" s="126"/>
      <c r="C3609" s="50" t="s">
        <v>197</v>
      </c>
      <c r="D3609" s="28">
        <v>0.45</v>
      </c>
      <c r="E3609" s="27">
        <v>0</v>
      </c>
    </row>
    <row r="3610" spans="1:5" x14ac:dyDescent="0.35">
      <c r="A3610" s="125"/>
      <c r="B3610" s="126"/>
      <c r="C3610" s="50" t="s">
        <v>198</v>
      </c>
      <c r="D3610" s="28">
        <v>0.5</v>
      </c>
      <c r="E3610" s="27">
        <v>0</v>
      </c>
    </row>
    <row r="3611" spans="1:5" x14ac:dyDescent="0.35">
      <c r="A3611" s="125"/>
      <c r="B3611" s="126"/>
      <c r="C3611" s="50" t="s">
        <v>199</v>
      </c>
      <c r="D3611" s="28">
        <v>0.55000000000000004</v>
      </c>
      <c r="E3611" s="27">
        <v>0</v>
      </c>
    </row>
    <row r="3612" spans="1:5" x14ac:dyDescent="0.35">
      <c r="A3612" s="125"/>
      <c r="B3612" s="126"/>
      <c r="C3612" s="50" t="s">
        <v>200</v>
      </c>
      <c r="D3612" s="28">
        <v>0.6</v>
      </c>
      <c r="E3612" s="27">
        <v>0</v>
      </c>
    </row>
    <row r="3613" spans="1:5" x14ac:dyDescent="0.35">
      <c r="A3613" s="125"/>
      <c r="B3613" s="126"/>
      <c r="C3613" s="50" t="s">
        <v>201</v>
      </c>
      <c r="D3613" s="28">
        <v>0.65</v>
      </c>
      <c r="E3613" s="27">
        <v>0</v>
      </c>
    </row>
    <row r="3614" spans="1:5" x14ac:dyDescent="0.35">
      <c r="A3614" s="125"/>
      <c r="B3614" s="126"/>
      <c r="C3614" s="50" t="s">
        <v>202</v>
      </c>
      <c r="D3614" s="28">
        <v>0.7</v>
      </c>
      <c r="E3614" s="27">
        <v>0</v>
      </c>
    </row>
    <row r="3615" spans="1:5" x14ac:dyDescent="0.35">
      <c r="A3615" s="125"/>
      <c r="B3615" s="126"/>
      <c r="C3615" s="50" t="s">
        <v>203</v>
      </c>
      <c r="D3615" s="28">
        <v>0.75</v>
      </c>
      <c r="E3615" s="27">
        <v>0</v>
      </c>
    </row>
    <row r="3616" spans="1:5" x14ac:dyDescent="0.35">
      <c r="A3616" s="125"/>
      <c r="B3616" s="126"/>
      <c r="C3616" s="50" t="s">
        <v>204</v>
      </c>
      <c r="D3616" s="28">
        <v>0.8</v>
      </c>
      <c r="E3616" s="27">
        <v>0</v>
      </c>
    </row>
    <row r="3617" spans="1:5" x14ac:dyDescent="0.35">
      <c r="A3617" s="125"/>
      <c r="B3617" s="126"/>
      <c r="C3617" s="50" t="s">
        <v>205</v>
      </c>
      <c r="D3617" s="28">
        <v>0.85</v>
      </c>
      <c r="E3617" s="27">
        <v>0</v>
      </c>
    </row>
    <row r="3618" spans="1:5" x14ac:dyDescent="0.35">
      <c r="A3618" s="125"/>
      <c r="B3618" s="126"/>
      <c r="C3618" s="50" t="s">
        <v>206</v>
      </c>
      <c r="D3618" s="28">
        <v>0.9</v>
      </c>
      <c r="E3618" s="27">
        <v>0</v>
      </c>
    </row>
    <row r="3619" spans="1:5" x14ac:dyDescent="0.35">
      <c r="A3619" s="125"/>
      <c r="B3619" s="126"/>
      <c r="C3619" s="50" t="s">
        <v>207</v>
      </c>
      <c r="D3619" s="28">
        <v>0.95</v>
      </c>
      <c r="E3619" s="27">
        <v>0</v>
      </c>
    </row>
    <row r="3620" spans="1:5" x14ac:dyDescent="0.35">
      <c r="A3620" s="125"/>
      <c r="B3620" s="126"/>
      <c r="C3620" s="50" t="s">
        <v>208</v>
      </c>
      <c r="D3620" s="28">
        <v>1</v>
      </c>
      <c r="E3620" s="27">
        <v>0</v>
      </c>
    </row>
    <row r="3621" spans="1:5" x14ac:dyDescent="0.35">
      <c r="A3621" s="125"/>
      <c r="B3621" s="126"/>
      <c r="C3621" s="49" t="s">
        <v>134</v>
      </c>
      <c r="D3621" s="26" t="s">
        <v>136</v>
      </c>
      <c r="E3621" s="26" t="s">
        <v>136</v>
      </c>
    </row>
    <row r="3622" spans="1:5" x14ac:dyDescent="0.35">
      <c r="A3622" s="125"/>
      <c r="B3622" s="126"/>
    </row>
    <row r="3623" spans="1:5" x14ac:dyDescent="0.35">
      <c r="A3623" s="125"/>
      <c r="B3623" s="126"/>
    </row>
    <row r="3624" spans="1:5" x14ac:dyDescent="0.35">
      <c r="A3624" s="125"/>
      <c r="B3624" s="126"/>
    </row>
    <row r="3625" spans="1:5" ht="15" customHeight="1" x14ac:dyDescent="0.35">
      <c r="A3625" s="125">
        <f>A3600+1</f>
        <v>146</v>
      </c>
      <c r="B3625" s="126" t="str">
        <f>"Lista  "  &amp;A3625&amp; "  "&amp; LOOKUP(A3625,'entrada datos Edificación'!$E$3:$E$239,'entrada datos Edificación'!$I$3:$I$239)</f>
        <v>Lista  146  opacas de madera</v>
      </c>
      <c r="C3625" s="49" t="s">
        <v>252</v>
      </c>
      <c r="D3625" s="27">
        <v>0</v>
      </c>
      <c r="E3625" s="27">
        <v>0</v>
      </c>
    </row>
    <row r="3626" spans="1:5" ht="15" customHeight="1" x14ac:dyDescent="0.35">
      <c r="A3626" s="125"/>
      <c r="B3626" s="126"/>
      <c r="C3626" s="50" t="s">
        <v>189</v>
      </c>
      <c r="D3626" s="28">
        <v>0.05</v>
      </c>
      <c r="E3626" s="27">
        <v>0</v>
      </c>
    </row>
    <row r="3627" spans="1:5" x14ac:dyDescent="0.35">
      <c r="A3627" s="125"/>
      <c r="B3627" s="126"/>
      <c r="C3627" s="50" t="s">
        <v>190</v>
      </c>
      <c r="D3627" s="28">
        <v>0.1</v>
      </c>
      <c r="E3627" s="27">
        <v>0</v>
      </c>
    </row>
    <row r="3628" spans="1:5" x14ac:dyDescent="0.35">
      <c r="A3628" s="125"/>
      <c r="B3628" s="126"/>
      <c r="C3628" s="50" t="s">
        <v>191</v>
      </c>
      <c r="D3628" s="28">
        <v>0.15</v>
      </c>
      <c r="E3628" s="27">
        <v>0</v>
      </c>
    </row>
    <row r="3629" spans="1:5" x14ac:dyDescent="0.35">
      <c r="A3629" s="125"/>
      <c r="B3629" s="126"/>
      <c r="C3629" s="50" t="s">
        <v>192</v>
      </c>
      <c r="D3629" s="28">
        <v>0.2</v>
      </c>
      <c r="E3629" s="27">
        <v>0</v>
      </c>
    </row>
    <row r="3630" spans="1:5" x14ac:dyDescent="0.35">
      <c r="A3630" s="125"/>
      <c r="B3630" s="126"/>
      <c r="C3630" s="50" t="s">
        <v>193</v>
      </c>
      <c r="D3630" s="28">
        <v>0.25</v>
      </c>
      <c r="E3630" s="27">
        <v>0</v>
      </c>
    </row>
    <row r="3631" spans="1:5" x14ac:dyDescent="0.35">
      <c r="A3631" s="125"/>
      <c r="B3631" s="126"/>
      <c r="C3631" s="50" t="s">
        <v>194</v>
      </c>
      <c r="D3631" s="28">
        <v>0.3</v>
      </c>
      <c r="E3631" s="27">
        <v>0</v>
      </c>
    </row>
    <row r="3632" spans="1:5" x14ac:dyDescent="0.35">
      <c r="A3632" s="125"/>
      <c r="B3632" s="126"/>
      <c r="C3632" s="50" t="s">
        <v>195</v>
      </c>
      <c r="D3632" s="28">
        <v>0.35</v>
      </c>
      <c r="E3632" s="27">
        <v>0</v>
      </c>
    </row>
    <row r="3633" spans="1:5" x14ac:dyDescent="0.35">
      <c r="A3633" s="125"/>
      <c r="B3633" s="126"/>
      <c r="C3633" s="50" t="s">
        <v>196</v>
      </c>
      <c r="D3633" s="28">
        <v>0.4</v>
      </c>
      <c r="E3633" s="27">
        <v>0</v>
      </c>
    </row>
    <row r="3634" spans="1:5" x14ac:dyDescent="0.35">
      <c r="A3634" s="125"/>
      <c r="B3634" s="126"/>
      <c r="C3634" s="50" t="s">
        <v>197</v>
      </c>
      <c r="D3634" s="28">
        <v>0.45</v>
      </c>
      <c r="E3634" s="27">
        <v>0</v>
      </c>
    </row>
    <row r="3635" spans="1:5" x14ac:dyDescent="0.35">
      <c r="A3635" s="125"/>
      <c r="B3635" s="126"/>
      <c r="C3635" s="50" t="s">
        <v>198</v>
      </c>
      <c r="D3635" s="28">
        <v>0.5</v>
      </c>
      <c r="E3635" s="27">
        <v>0</v>
      </c>
    </row>
    <row r="3636" spans="1:5" x14ac:dyDescent="0.35">
      <c r="A3636" s="125"/>
      <c r="B3636" s="126"/>
      <c r="C3636" s="50" t="s">
        <v>199</v>
      </c>
      <c r="D3636" s="28">
        <v>0.55000000000000004</v>
      </c>
      <c r="E3636" s="27">
        <v>0</v>
      </c>
    </row>
    <row r="3637" spans="1:5" x14ac:dyDescent="0.35">
      <c r="A3637" s="125"/>
      <c r="B3637" s="126"/>
      <c r="C3637" s="50" t="s">
        <v>200</v>
      </c>
      <c r="D3637" s="28">
        <v>0.6</v>
      </c>
      <c r="E3637" s="27">
        <v>0</v>
      </c>
    </row>
    <row r="3638" spans="1:5" x14ac:dyDescent="0.35">
      <c r="A3638" s="125"/>
      <c r="B3638" s="126"/>
      <c r="C3638" s="50" t="s">
        <v>201</v>
      </c>
      <c r="D3638" s="28">
        <v>0.65</v>
      </c>
      <c r="E3638" s="27">
        <v>0</v>
      </c>
    </row>
    <row r="3639" spans="1:5" x14ac:dyDescent="0.35">
      <c r="A3639" s="125"/>
      <c r="B3639" s="126"/>
      <c r="C3639" s="50" t="s">
        <v>202</v>
      </c>
      <c r="D3639" s="28">
        <v>0.7</v>
      </c>
      <c r="E3639" s="27">
        <v>0</v>
      </c>
    </row>
    <row r="3640" spans="1:5" x14ac:dyDescent="0.35">
      <c r="A3640" s="125"/>
      <c r="B3640" s="126"/>
      <c r="C3640" s="50" t="s">
        <v>203</v>
      </c>
      <c r="D3640" s="28">
        <v>0.75</v>
      </c>
      <c r="E3640" s="27">
        <v>0</v>
      </c>
    </row>
    <row r="3641" spans="1:5" x14ac:dyDescent="0.35">
      <c r="A3641" s="125"/>
      <c r="B3641" s="126"/>
      <c r="C3641" s="50" t="s">
        <v>204</v>
      </c>
      <c r="D3641" s="28">
        <v>0.8</v>
      </c>
      <c r="E3641" s="27">
        <v>0</v>
      </c>
    </row>
    <row r="3642" spans="1:5" x14ac:dyDescent="0.35">
      <c r="A3642" s="125"/>
      <c r="B3642" s="126"/>
      <c r="C3642" s="50" t="s">
        <v>205</v>
      </c>
      <c r="D3642" s="28">
        <v>0.85</v>
      </c>
      <c r="E3642" s="27">
        <v>0</v>
      </c>
    </row>
    <row r="3643" spans="1:5" x14ac:dyDescent="0.35">
      <c r="A3643" s="125"/>
      <c r="B3643" s="126"/>
      <c r="C3643" s="50" t="s">
        <v>206</v>
      </c>
      <c r="D3643" s="28">
        <v>0.9</v>
      </c>
      <c r="E3643" s="27">
        <v>0</v>
      </c>
    </row>
    <row r="3644" spans="1:5" x14ac:dyDescent="0.35">
      <c r="A3644" s="125"/>
      <c r="B3644" s="126"/>
      <c r="C3644" s="50" t="s">
        <v>207</v>
      </c>
      <c r="D3644" s="28">
        <v>0.95</v>
      </c>
      <c r="E3644" s="27">
        <v>0</v>
      </c>
    </row>
    <row r="3645" spans="1:5" x14ac:dyDescent="0.35">
      <c r="A3645" s="125"/>
      <c r="B3645" s="126"/>
      <c r="C3645" s="50" t="s">
        <v>208</v>
      </c>
      <c r="D3645" s="28">
        <v>1</v>
      </c>
      <c r="E3645" s="27">
        <v>0</v>
      </c>
    </row>
    <row r="3646" spans="1:5" x14ac:dyDescent="0.35">
      <c r="A3646" s="125"/>
      <c r="B3646" s="126"/>
      <c r="C3646" s="49" t="s">
        <v>134</v>
      </c>
      <c r="D3646" s="26" t="s">
        <v>136</v>
      </c>
      <c r="E3646" s="26" t="s">
        <v>136</v>
      </c>
    </row>
    <row r="3647" spans="1:5" x14ac:dyDescent="0.35">
      <c r="A3647" s="125"/>
      <c r="B3647" s="126"/>
    </row>
    <row r="3648" spans="1:5" x14ac:dyDescent="0.35">
      <c r="A3648" s="125"/>
      <c r="B3648" s="126"/>
    </row>
    <row r="3649" spans="1:5" x14ac:dyDescent="0.35">
      <c r="A3649" s="125"/>
      <c r="B3649" s="126"/>
    </row>
    <row r="3650" spans="1:5" ht="15" customHeight="1" x14ac:dyDescent="0.35">
      <c r="A3650" s="125">
        <f>A3625+1</f>
        <v>147</v>
      </c>
      <c r="B3650" s="126" t="str">
        <f>"Lista  "  &amp;A3650&amp; "  "&amp; LOOKUP(A3650,'entrada datos Edificación'!$E$3:$E$239,'entrada datos Edificación'!$I$3:$I$239)</f>
        <v>Lista  147  de vidrio</v>
      </c>
      <c r="C3650" s="49" t="s">
        <v>252</v>
      </c>
      <c r="D3650" s="27">
        <v>0</v>
      </c>
      <c r="E3650" s="27">
        <v>0</v>
      </c>
    </row>
    <row r="3651" spans="1:5" ht="15" customHeight="1" x14ac:dyDescent="0.35">
      <c r="A3651" s="125"/>
      <c r="B3651" s="126"/>
      <c r="C3651" s="50" t="s">
        <v>189</v>
      </c>
      <c r="D3651" s="28">
        <v>0.05</v>
      </c>
      <c r="E3651" s="27">
        <v>0</v>
      </c>
    </row>
    <row r="3652" spans="1:5" x14ac:dyDescent="0.35">
      <c r="A3652" s="125"/>
      <c r="B3652" s="126"/>
      <c r="C3652" s="50" t="s">
        <v>190</v>
      </c>
      <c r="D3652" s="28">
        <v>0.1</v>
      </c>
      <c r="E3652" s="27">
        <v>0</v>
      </c>
    </row>
    <row r="3653" spans="1:5" x14ac:dyDescent="0.35">
      <c r="A3653" s="125"/>
      <c r="B3653" s="126"/>
      <c r="C3653" s="50" t="s">
        <v>191</v>
      </c>
      <c r="D3653" s="28">
        <v>0.15</v>
      </c>
      <c r="E3653" s="27">
        <v>0</v>
      </c>
    </row>
    <row r="3654" spans="1:5" x14ac:dyDescent="0.35">
      <c r="A3654" s="125"/>
      <c r="B3654" s="126"/>
      <c r="C3654" s="50" t="s">
        <v>192</v>
      </c>
      <c r="D3654" s="28">
        <v>0.2</v>
      </c>
      <c r="E3654" s="27">
        <v>0</v>
      </c>
    </row>
    <row r="3655" spans="1:5" x14ac:dyDescent="0.35">
      <c r="A3655" s="125"/>
      <c r="B3655" s="126"/>
      <c r="C3655" s="50" t="s">
        <v>193</v>
      </c>
      <c r="D3655" s="28">
        <v>0.25</v>
      </c>
      <c r="E3655" s="27">
        <v>0</v>
      </c>
    </row>
    <row r="3656" spans="1:5" x14ac:dyDescent="0.35">
      <c r="A3656" s="125"/>
      <c r="B3656" s="126"/>
      <c r="C3656" s="50" t="s">
        <v>194</v>
      </c>
      <c r="D3656" s="28">
        <v>0.3</v>
      </c>
      <c r="E3656" s="27">
        <v>0</v>
      </c>
    </row>
    <row r="3657" spans="1:5" x14ac:dyDescent="0.35">
      <c r="A3657" s="125"/>
      <c r="B3657" s="126"/>
      <c r="C3657" s="50" t="s">
        <v>195</v>
      </c>
      <c r="D3657" s="28">
        <v>0.35</v>
      </c>
      <c r="E3657" s="27">
        <v>0</v>
      </c>
    </row>
    <row r="3658" spans="1:5" x14ac:dyDescent="0.35">
      <c r="A3658" s="125"/>
      <c r="B3658" s="126"/>
      <c r="C3658" s="50" t="s">
        <v>196</v>
      </c>
      <c r="D3658" s="28">
        <v>0.4</v>
      </c>
      <c r="E3658" s="27">
        <v>0</v>
      </c>
    </row>
    <row r="3659" spans="1:5" x14ac:dyDescent="0.35">
      <c r="A3659" s="125"/>
      <c r="B3659" s="126"/>
      <c r="C3659" s="50" t="s">
        <v>197</v>
      </c>
      <c r="D3659" s="28">
        <v>0.45</v>
      </c>
      <c r="E3659" s="27">
        <v>0</v>
      </c>
    </row>
    <row r="3660" spans="1:5" x14ac:dyDescent="0.35">
      <c r="A3660" s="125"/>
      <c r="B3660" s="126"/>
      <c r="C3660" s="50" t="s">
        <v>198</v>
      </c>
      <c r="D3660" s="28">
        <v>0.5</v>
      </c>
      <c r="E3660" s="27">
        <v>0</v>
      </c>
    </row>
    <row r="3661" spans="1:5" x14ac:dyDescent="0.35">
      <c r="A3661" s="125"/>
      <c r="B3661" s="126"/>
      <c r="C3661" s="50" t="s">
        <v>199</v>
      </c>
      <c r="D3661" s="28">
        <v>0.55000000000000004</v>
      </c>
      <c r="E3661" s="27">
        <v>0</v>
      </c>
    </row>
    <row r="3662" spans="1:5" x14ac:dyDescent="0.35">
      <c r="A3662" s="125"/>
      <c r="B3662" s="126"/>
      <c r="C3662" s="50" t="s">
        <v>200</v>
      </c>
      <c r="D3662" s="28">
        <v>0.6</v>
      </c>
      <c r="E3662" s="27">
        <v>0</v>
      </c>
    </row>
    <row r="3663" spans="1:5" x14ac:dyDescent="0.35">
      <c r="A3663" s="125"/>
      <c r="B3663" s="126"/>
      <c r="C3663" s="50" t="s">
        <v>201</v>
      </c>
      <c r="D3663" s="28">
        <v>0.65</v>
      </c>
      <c r="E3663" s="27">
        <v>0</v>
      </c>
    </row>
    <row r="3664" spans="1:5" x14ac:dyDescent="0.35">
      <c r="A3664" s="125"/>
      <c r="B3664" s="126"/>
      <c r="C3664" s="50" t="s">
        <v>202</v>
      </c>
      <c r="D3664" s="28">
        <v>0.7</v>
      </c>
      <c r="E3664" s="27">
        <v>0</v>
      </c>
    </row>
    <row r="3665" spans="1:5" x14ac:dyDescent="0.35">
      <c r="A3665" s="125"/>
      <c r="B3665" s="126"/>
      <c r="C3665" s="50" t="s">
        <v>203</v>
      </c>
      <c r="D3665" s="28">
        <v>0.75</v>
      </c>
      <c r="E3665" s="27">
        <v>0</v>
      </c>
    </row>
    <row r="3666" spans="1:5" x14ac:dyDescent="0.35">
      <c r="A3666" s="125"/>
      <c r="B3666" s="126"/>
      <c r="C3666" s="50" t="s">
        <v>204</v>
      </c>
      <c r="D3666" s="28">
        <v>0.8</v>
      </c>
      <c r="E3666" s="27">
        <v>0</v>
      </c>
    </row>
    <row r="3667" spans="1:5" x14ac:dyDescent="0.35">
      <c r="A3667" s="125"/>
      <c r="B3667" s="126"/>
      <c r="C3667" s="50" t="s">
        <v>205</v>
      </c>
      <c r="D3667" s="28">
        <v>0.85</v>
      </c>
      <c r="E3667" s="27">
        <v>0</v>
      </c>
    </row>
    <row r="3668" spans="1:5" x14ac:dyDescent="0.35">
      <c r="A3668" s="125"/>
      <c r="B3668" s="126"/>
      <c r="C3668" s="50" t="s">
        <v>206</v>
      </c>
      <c r="D3668" s="28">
        <v>0.9</v>
      </c>
      <c r="E3668" s="27">
        <v>0</v>
      </c>
    </row>
    <row r="3669" spans="1:5" x14ac:dyDescent="0.35">
      <c r="A3669" s="125"/>
      <c r="B3669" s="126"/>
      <c r="C3669" s="50" t="s">
        <v>207</v>
      </c>
      <c r="D3669" s="28">
        <v>0.95</v>
      </c>
      <c r="E3669" s="27">
        <v>0</v>
      </c>
    </row>
    <row r="3670" spans="1:5" x14ac:dyDescent="0.35">
      <c r="A3670" s="125"/>
      <c r="B3670" s="126"/>
      <c r="C3670" s="50" t="s">
        <v>208</v>
      </c>
      <c r="D3670" s="28">
        <v>1</v>
      </c>
      <c r="E3670" s="27">
        <v>0</v>
      </c>
    </row>
    <row r="3671" spans="1:5" x14ac:dyDescent="0.35">
      <c r="A3671" s="125"/>
      <c r="B3671" s="126"/>
      <c r="C3671" s="49" t="s">
        <v>134</v>
      </c>
      <c r="D3671" s="26" t="s">
        <v>136</v>
      </c>
      <c r="E3671" s="26" t="s">
        <v>136</v>
      </c>
    </row>
    <row r="3672" spans="1:5" x14ac:dyDescent="0.35">
      <c r="A3672" s="125"/>
      <c r="B3672" s="126"/>
    </row>
    <row r="3673" spans="1:5" x14ac:dyDescent="0.35">
      <c r="A3673" s="125"/>
      <c r="B3673" s="126"/>
    </row>
    <row r="3674" spans="1:5" x14ac:dyDescent="0.35">
      <c r="A3674" s="125"/>
      <c r="B3674" s="126"/>
    </row>
    <row r="3675" spans="1:5" ht="15" customHeight="1" x14ac:dyDescent="0.35">
      <c r="A3675" s="125">
        <f>A3650+1</f>
        <v>148</v>
      </c>
      <c r="B3675" s="126" t="str">
        <f>"Lista  "  &amp;A3675&amp; "  "&amp; LOOKUP(A3675,'entrada datos Edificación'!$E$3:$E$239,'entrada datos Edificación'!$I$3:$I$239)</f>
        <v>Lista  148  otros</v>
      </c>
      <c r="C3675" s="49" t="s">
        <v>252</v>
      </c>
      <c r="D3675" s="27">
        <v>0</v>
      </c>
      <c r="E3675" s="27">
        <v>0</v>
      </c>
    </row>
    <row r="3676" spans="1:5" ht="15" customHeight="1" x14ac:dyDescent="0.35">
      <c r="A3676" s="125"/>
      <c r="B3676" s="126"/>
      <c r="C3676" s="50" t="s">
        <v>189</v>
      </c>
      <c r="D3676" s="28">
        <v>0.05</v>
      </c>
      <c r="E3676" s="27">
        <v>0</v>
      </c>
    </row>
    <row r="3677" spans="1:5" x14ac:dyDescent="0.35">
      <c r="A3677" s="125"/>
      <c r="B3677" s="126"/>
      <c r="C3677" s="50" t="s">
        <v>190</v>
      </c>
      <c r="D3677" s="28">
        <v>0.1</v>
      </c>
      <c r="E3677" s="27">
        <v>0</v>
      </c>
    </row>
    <row r="3678" spans="1:5" x14ac:dyDescent="0.35">
      <c r="A3678" s="125"/>
      <c r="B3678" s="126"/>
      <c r="C3678" s="50" t="s">
        <v>191</v>
      </c>
      <c r="D3678" s="28">
        <v>0.15</v>
      </c>
      <c r="E3678" s="27">
        <v>0</v>
      </c>
    </row>
    <row r="3679" spans="1:5" x14ac:dyDescent="0.35">
      <c r="A3679" s="125"/>
      <c r="B3679" s="126"/>
      <c r="C3679" s="50" t="s">
        <v>192</v>
      </c>
      <c r="D3679" s="28">
        <v>0.2</v>
      </c>
      <c r="E3679" s="27">
        <v>0</v>
      </c>
    </row>
    <row r="3680" spans="1:5" x14ac:dyDescent="0.35">
      <c r="A3680" s="125"/>
      <c r="B3680" s="126"/>
      <c r="C3680" s="50" t="s">
        <v>193</v>
      </c>
      <c r="D3680" s="28">
        <v>0.25</v>
      </c>
      <c r="E3680" s="27">
        <v>0</v>
      </c>
    </row>
    <row r="3681" spans="1:5" x14ac:dyDescent="0.35">
      <c r="A3681" s="125"/>
      <c r="B3681" s="126"/>
      <c r="C3681" s="50" t="s">
        <v>194</v>
      </c>
      <c r="D3681" s="28">
        <v>0.3</v>
      </c>
      <c r="E3681" s="27">
        <v>0</v>
      </c>
    </row>
    <row r="3682" spans="1:5" x14ac:dyDescent="0.35">
      <c r="A3682" s="125"/>
      <c r="B3682" s="126"/>
      <c r="C3682" s="50" t="s">
        <v>195</v>
      </c>
      <c r="D3682" s="28">
        <v>0.35</v>
      </c>
      <c r="E3682" s="27">
        <v>0</v>
      </c>
    </row>
    <row r="3683" spans="1:5" x14ac:dyDescent="0.35">
      <c r="A3683" s="125"/>
      <c r="B3683" s="126"/>
      <c r="C3683" s="50" t="s">
        <v>196</v>
      </c>
      <c r="D3683" s="28">
        <v>0.4</v>
      </c>
      <c r="E3683" s="27">
        <v>0</v>
      </c>
    </row>
    <row r="3684" spans="1:5" x14ac:dyDescent="0.35">
      <c r="A3684" s="125"/>
      <c r="B3684" s="126"/>
      <c r="C3684" s="50" t="s">
        <v>197</v>
      </c>
      <c r="D3684" s="28">
        <v>0.45</v>
      </c>
      <c r="E3684" s="27">
        <v>0</v>
      </c>
    </row>
    <row r="3685" spans="1:5" x14ac:dyDescent="0.35">
      <c r="A3685" s="125"/>
      <c r="B3685" s="126"/>
      <c r="C3685" s="50" t="s">
        <v>198</v>
      </c>
      <c r="D3685" s="28">
        <v>0.5</v>
      </c>
      <c r="E3685" s="27">
        <v>0</v>
      </c>
    </row>
    <row r="3686" spans="1:5" x14ac:dyDescent="0.35">
      <c r="A3686" s="125"/>
      <c r="B3686" s="126"/>
      <c r="C3686" s="50" t="s">
        <v>199</v>
      </c>
      <c r="D3686" s="28">
        <v>0.55000000000000004</v>
      </c>
      <c r="E3686" s="27">
        <v>0</v>
      </c>
    </row>
    <row r="3687" spans="1:5" x14ac:dyDescent="0.35">
      <c r="A3687" s="125"/>
      <c r="B3687" s="126"/>
      <c r="C3687" s="50" t="s">
        <v>200</v>
      </c>
      <c r="D3687" s="28">
        <v>0.6</v>
      </c>
      <c r="E3687" s="27">
        <v>0</v>
      </c>
    </row>
    <row r="3688" spans="1:5" x14ac:dyDescent="0.35">
      <c r="A3688" s="125"/>
      <c r="B3688" s="126"/>
      <c r="C3688" s="50" t="s">
        <v>201</v>
      </c>
      <c r="D3688" s="28">
        <v>0.65</v>
      </c>
      <c r="E3688" s="27">
        <v>0</v>
      </c>
    </row>
    <row r="3689" spans="1:5" x14ac:dyDescent="0.35">
      <c r="A3689" s="125"/>
      <c r="B3689" s="126"/>
      <c r="C3689" s="50" t="s">
        <v>202</v>
      </c>
      <c r="D3689" s="28">
        <v>0.7</v>
      </c>
      <c r="E3689" s="27">
        <v>0</v>
      </c>
    </row>
    <row r="3690" spans="1:5" x14ac:dyDescent="0.35">
      <c r="A3690" s="125"/>
      <c r="B3690" s="126"/>
      <c r="C3690" s="50" t="s">
        <v>203</v>
      </c>
      <c r="D3690" s="28">
        <v>0.75</v>
      </c>
      <c r="E3690" s="27">
        <v>0</v>
      </c>
    </row>
    <row r="3691" spans="1:5" x14ac:dyDescent="0.35">
      <c r="A3691" s="125"/>
      <c r="B3691" s="126"/>
      <c r="C3691" s="50" t="s">
        <v>204</v>
      </c>
      <c r="D3691" s="28">
        <v>0.8</v>
      </c>
      <c r="E3691" s="27">
        <v>0</v>
      </c>
    </row>
    <row r="3692" spans="1:5" x14ac:dyDescent="0.35">
      <c r="A3692" s="125"/>
      <c r="B3692" s="126"/>
      <c r="C3692" s="50" t="s">
        <v>205</v>
      </c>
      <c r="D3692" s="28">
        <v>0.85</v>
      </c>
      <c r="E3692" s="27">
        <v>0</v>
      </c>
    </row>
    <row r="3693" spans="1:5" x14ac:dyDescent="0.35">
      <c r="A3693" s="125"/>
      <c r="B3693" s="126"/>
      <c r="C3693" s="50" t="s">
        <v>206</v>
      </c>
      <c r="D3693" s="28">
        <v>0.9</v>
      </c>
      <c r="E3693" s="27">
        <v>0</v>
      </c>
    </row>
    <row r="3694" spans="1:5" x14ac:dyDescent="0.35">
      <c r="A3694" s="125"/>
      <c r="B3694" s="126"/>
      <c r="C3694" s="50" t="s">
        <v>207</v>
      </c>
      <c r="D3694" s="28">
        <v>0.95</v>
      </c>
      <c r="E3694" s="27">
        <v>0</v>
      </c>
    </row>
    <row r="3695" spans="1:5" x14ac:dyDescent="0.35">
      <c r="A3695" s="125"/>
      <c r="B3695" s="126"/>
      <c r="C3695" s="50" t="s">
        <v>208</v>
      </c>
      <c r="D3695" s="28">
        <v>1</v>
      </c>
      <c r="E3695" s="27">
        <v>0</v>
      </c>
    </row>
    <row r="3696" spans="1:5" x14ac:dyDescent="0.35">
      <c r="A3696" s="125"/>
      <c r="B3696" s="126"/>
      <c r="C3696" s="49" t="s">
        <v>134</v>
      </c>
      <c r="D3696" s="26" t="s">
        <v>136</v>
      </c>
      <c r="E3696" s="26" t="s">
        <v>136</v>
      </c>
    </row>
    <row r="3697" spans="1:5" x14ac:dyDescent="0.35">
      <c r="A3697" s="125"/>
      <c r="B3697" s="126"/>
    </row>
    <row r="3698" spans="1:5" x14ac:dyDescent="0.35">
      <c r="A3698" s="125"/>
      <c r="B3698" s="126"/>
    </row>
    <row r="3699" spans="1:5" x14ac:dyDescent="0.35">
      <c r="A3699" s="125"/>
      <c r="B3699" s="126"/>
    </row>
    <row r="3700" spans="1:5" ht="15" customHeight="1" x14ac:dyDescent="0.35">
      <c r="A3700" s="125">
        <f>A3675+1</f>
        <v>149</v>
      </c>
      <c r="B3700" s="126" t="str">
        <f>"Lista  "  &amp;A3700&amp; "  "&amp; LOOKUP(A3700,'entrada datos Edificación'!$E$3:$E$239,'entrada datos Edificación'!$I$3:$I$239)</f>
        <v>Lista  149  puertas madera</v>
      </c>
      <c r="C3700" s="49" t="s">
        <v>252</v>
      </c>
      <c r="D3700" s="27">
        <v>0</v>
      </c>
      <c r="E3700" s="27">
        <v>0</v>
      </c>
    </row>
    <row r="3701" spans="1:5" ht="15" customHeight="1" x14ac:dyDescent="0.35">
      <c r="A3701" s="125"/>
      <c r="B3701" s="126"/>
      <c r="C3701" s="50" t="s">
        <v>189</v>
      </c>
      <c r="D3701" s="28">
        <v>0.05</v>
      </c>
      <c r="E3701" s="27">
        <v>0</v>
      </c>
    </row>
    <row r="3702" spans="1:5" x14ac:dyDescent="0.35">
      <c r="A3702" s="125"/>
      <c r="B3702" s="126"/>
      <c r="C3702" s="50" t="s">
        <v>190</v>
      </c>
      <c r="D3702" s="28">
        <v>0.1</v>
      </c>
      <c r="E3702" s="27">
        <v>0</v>
      </c>
    </row>
    <row r="3703" spans="1:5" x14ac:dyDescent="0.35">
      <c r="A3703" s="125"/>
      <c r="B3703" s="126"/>
      <c r="C3703" s="50" t="s">
        <v>191</v>
      </c>
      <c r="D3703" s="28">
        <v>0.15</v>
      </c>
      <c r="E3703" s="27">
        <v>0</v>
      </c>
    </row>
    <row r="3704" spans="1:5" x14ac:dyDescent="0.35">
      <c r="A3704" s="125"/>
      <c r="B3704" s="126"/>
      <c r="C3704" s="50" t="s">
        <v>192</v>
      </c>
      <c r="D3704" s="28">
        <v>0.2</v>
      </c>
      <c r="E3704" s="27">
        <v>0</v>
      </c>
    </row>
    <row r="3705" spans="1:5" x14ac:dyDescent="0.35">
      <c r="A3705" s="125"/>
      <c r="B3705" s="126"/>
      <c r="C3705" s="50" t="s">
        <v>193</v>
      </c>
      <c r="D3705" s="28">
        <v>0.25</v>
      </c>
      <c r="E3705" s="27">
        <v>0</v>
      </c>
    </row>
    <row r="3706" spans="1:5" x14ac:dyDescent="0.35">
      <c r="A3706" s="125"/>
      <c r="B3706" s="126"/>
      <c r="C3706" s="50" t="s">
        <v>194</v>
      </c>
      <c r="D3706" s="28">
        <v>0.3</v>
      </c>
      <c r="E3706" s="27">
        <v>0</v>
      </c>
    </row>
    <row r="3707" spans="1:5" x14ac:dyDescent="0.35">
      <c r="A3707" s="125"/>
      <c r="B3707" s="126"/>
      <c r="C3707" s="50" t="s">
        <v>195</v>
      </c>
      <c r="D3707" s="28">
        <v>0.35</v>
      </c>
      <c r="E3707" s="27">
        <v>0</v>
      </c>
    </row>
    <row r="3708" spans="1:5" x14ac:dyDescent="0.35">
      <c r="A3708" s="125"/>
      <c r="B3708" s="126"/>
      <c r="C3708" s="50" t="s">
        <v>196</v>
      </c>
      <c r="D3708" s="28">
        <v>0.4</v>
      </c>
      <c r="E3708" s="27">
        <v>0</v>
      </c>
    </row>
    <row r="3709" spans="1:5" x14ac:dyDescent="0.35">
      <c r="A3709" s="125"/>
      <c r="B3709" s="126"/>
      <c r="C3709" s="50" t="s">
        <v>197</v>
      </c>
      <c r="D3709" s="28">
        <v>0.45</v>
      </c>
      <c r="E3709" s="27">
        <v>0</v>
      </c>
    </row>
    <row r="3710" spans="1:5" x14ac:dyDescent="0.35">
      <c r="A3710" s="125"/>
      <c r="B3710" s="126"/>
      <c r="C3710" s="50" t="s">
        <v>198</v>
      </c>
      <c r="D3710" s="28">
        <v>0.5</v>
      </c>
      <c r="E3710" s="27">
        <v>0</v>
      </c>
    </row>
    <row r="3711" spans="1:5" x14ac:dyDescent="0.35">
      <c r="A3711" s="125"/>
      <c r="B3711" s="126"/>
      <c r="C3711" s="50" t="s">
        <v>199</v>
      </c>
      <c r="D3711" s="28">
        <v>0.55000000000000004</v>
      </c>
      <c r="E3711" s="27">
        <v>0</v>
      </c>
    </row>
    <row r="3712" spans="1:5" x14ac:dyDescent="0.35">
      <c r="A3712" s="125"/>
      <c r="B3712" s="126"/>
      <c r="C3712" s="50" t="s">
        <v>200</v>
      </c>
      <c r="D3712" s="28">
        <v>0.6</v>
      </c>
      <c r="E3712" s="27">
        <v>0</v>
      </c>
    </row>
    <row r="3713" spans="1:5" x14ac:dyDescent="0.35">
      <c r="A3713" s="125"/>
      <c r="B3713" s="126"/>
      <c r="C3713" s="50" t="s">
        <v>201</v>
      </c>
      <c r="D3713" s="28">
        <v>0.65</v>
      </c>
      <c r="E3713" s="27">
        <v>0</v>
      </c>
    </row>
    <row r="3714" spans="1:5" x14ac:dyDescent="0.35">
      <c r="A3714" s="125"/>
      <c r="B3714" s="126"/>
      <c r="C3714" s="50" t="s">
        <v>202</v>
      </c>
      <c r="D3714" s="28">
        <v>0.7</v>
      </c>
      <c r="E3714" s="27">
        <v>0</v>
      </c>
    </row>
    <row r="3715" spans="1:5" x14ac:dyDescent="0.35">
      <c r="A3715" s="125"/>
      <c r="B3715" s="126"/>
      <c r="C3715" s="50" t="s">
        <v>203</v>
      </c>
      <c r="D3715" s="28">
        <v>0.75</v>
      </c>
      <c r="E3715" s="27">
        <v>0</v>
      </c>
    </row>
    <row r="3716" spans="1:5" x14ac:dyDescent="0.35">
      <c r="A3716" s="125"/>
      <c r="B3716" s="126"/>
      <c r="C3716" s="50" t="s">
        <v>204</v>
      </c>
      <c r="D3716" s="28">
        <v>0.8</v>
      </c>
      <c r="E3716" s="27">
        <v>0</v>
      </c>
    </row>
    <row r="3717" spans="1:5" x14ac:dyDescent="0.35">
      <c r="A3717" s="125"/>
      <c r="B3717" s="126"/>
      <c r="C3717" s="50" t="s">
        <v>205</v>
      </c>
      <c r="D3717" s="28">
        <v>0.85</v>
      </c>
      <c r="E3717" s="27">
        <v>0</v>
      </c>
    </row>
    <row r="3718" spans="1:5" x14ac:dyDescent="0.35">
      <c r="A3718" s="125"/>
      <c r="B3718" s="126"/>
      <c r="C3718" s="50" t="s">
        <v>206</v>
      </c>
      <c r="D3718" s="28">
        <v>0.9</v>
      </c>
      <c r="E3718" s="27">
        <v>0</v>
      </c>
    </row>
    <row r="3719" spans="1:5" x14ac:dyDescent="0.35">
      <c r="A3719" s="125"/>
      <c r="B3719" s="126"/>
      <c r="C3719" s="50" t="s">
        <v>207</v>
      </c>
      <c r="D3719" s="28">
        <v>0.95</v>
      </c>
      <c r="E3719" s="27">
        <v>0</v>
      </c>
    </row>
    <row r="3720" spans="1:5" x14ac:dyDescent="0.35">
      <c r="A3720" s="125"/>
      <c r="B3720" s="126"/>
      <c r="C3720" s="50" t="s">
        <v>208</v>
      </c>
      <c r="D3720" s="28">
        <v>1</v>
      </c>
      <c r="E3720" s="27">
        <v>0</v>
      </c>
    </row>
    <row r="3721" spans="1:5" x14ac:dyDescent="0.35">
      <c r="A3721" s="125"/>
      <c r="B3721" s="126"/>
      <c r="C3721" s="49" t="s">
        <v>134</v>
      </c>
      <c r="D3721" s="26" t="s">
        <v>136</v>
      </c>
      <c r="E3721" s="26" t="s">
        <v>136</v>
      </c>
    </row>
    <row r="3722" spans="1:5" x14ac:dyDescent="0.35">
      <c r="A3722" s="125"/>
      <c r="B3722" s="126"/>
    </row>
    <row r="3723" spans="1:5" x14ac:dyDescent="0.35">
      <c r="A3723" s="125"/>
      <c r="B3723" s="126"/>
    </row>
    <row r="3724" spans="1:5" x14ac:dyDescent="0.35">
      <c r="A3724" s="125"/>
      <c r="B3724" s="126"/>
    </row>
    <row r="3725" spans="1:5" ht="15" customHeight="1" x14ac:dyDescent="0.35">
      <c r="A3725" s="125">
        <f>A3700+1</f>
        <v>150</v>
      </c>
      <c r="B3725" s="126" t="str">
        <f>"Lista  "  &amp;A3725&amp; "  "&amp; LOOKUP(A3725,'entrada datos Edificación'!$E$3:$E$239,'entrada datos Edificación'!$I$3:$I$239)</f>
        <v>Lista  150  puertas metálicas</v>
      </c>
      <c r="C3725" s="49" t="s">
        <v>252</v>
      </c>
      <c r="D3725" s="27">
        <v>0</v>
      </c>
      <c r="E3725" s="27">
        <v>0</v>
      </c>
    </row>
    <row r="3726" spans="1:5" ht="15" customHeight="1" x14ac:dyDescent="0.35">
      <c r="A3726" s="125"/>
      <c r="B3726" s="126"/>
      <c r="C3726" s="50" t="s">
        <v>189</v>
      </c>
      <c r="D3726" s="28">
        <v>0.05</v>
      </c>
      <c r="E3726" s="27">
        <v>0</v>
      </c>
    </row>
    <row r="3727" spans="1:5" x14ac:dyDescent="0.35">
      <c r="A3727" s="125"/>
      <c r="B3727" s="126"/>
      <c r="C3727" s="50" t="s">
        <v>190</v>
      </c>
      <c r="D3727" s="28">
        <v>0.1</v>
      </c>
      <c r="E3727" s="27">
        <v>0</v>
      </c>
    </row>
    <row r="3728" spans="1:5" x14ac:dyDescent="0.35">
      <c r="A3728" s="125"/>
      <c r="B3728" s="126"/>
      <c r="C3728" s="50" t="s">
        <v>191</v>
      </c>
      <c r="D3728" s="28">
        <v>0.15</v>
      </c>
      <c r="E3728" s="27">
        <v>0</v>
      </c>
    </row>
    <row r="3729" spans="1:5" x14ac:dyDescent="0.35">
      <c r="A3729" s="125"/>
      <c r="B3729" s="126"/>
      <c r="C3729" s="50" t="s">
        <v>192</v>
      </c>
      <c r="D3729" s="28">
        <v>0.2</v>
      </c>
      <c r="E3729" s="27">
        <v>0</v>
      </c>
    </row>
    <row r="3730" spans="1:5" x14ac:dyDescent="0.35">
      <c r="A3730" s="125"/>
      <c r="B3730" s="126"/>
      <c r="C3730" s="50" t="s">
        <v>193</v>
      </c>
      <c r="D3730" s="28">
        <v>0.25</v>
      </c>
      <c r="E3730" s="27">
        <v>0</v>
      </c>
    </row>
    <row r="3731" spans="1:5" x14ac:dyDescent="0.35">
      <c r="A3731" s="125"/>
      <c r="B3731" s="126"/>
      <c r="C3731" s="50" t="s">
        <v>194</v>
      </c>
      <c r="D3731" s="28">
        <v>0.3</v>
      </c>
      <c r="E3731" s="27">
        <v>0</v>
      </c>
    </row>
    <row r="3732" spans="1:5" x14ac:dyDescent="0.35">
      <c r="A3732" s="125"/>
      <c r="B3732" s="126"/>
      <c r="C3732" s="50" t="s">
        <v>195</v>
      </c>
      <c r="D3732" s="28">
        <v>0.35</v>
      </c>
      <c r="E3732" s="27">
        <v>0</v>
      </c>
    </row>
    <row r="3733" spans="1:5" x14ac:dyDescent="0.35">
      <c r="A3733" s="125"/>
      <c r="B3733" s="126"/>
      <c r="C3733" s="50" t="s">
        <v>196</v>
      </c>
      <c r="D3733" s="28">
        <v>0.4</v>
      </c>
      <c r="E3733" s="27">
        <v>0</v>
      </c>
    </row>
    <row r="3734" spans="1:5" x14ac:dyDescent="0.35">
      <c r="A3734" s="125"/>
      <c r="B3734" s="126"/>
      <c r="C3734" s="50" t="s">
        <v>197</v>
      </c>
      <c r="D3734" s="28">
        <v>0.45</v>
      </c>
      <c r="E3734" s="27">
        <v>0</v>
      </c>
    </row>
    <row r="3735" spans="1:5" x14ac:dyDescent="0.35">
      <c r="A3735" s="125"/>
      <c r="B3735" s="126"/>
      <c r="C3735" s="50" t="s">
        <v>198</v>
      </c>
      <c r="D3735" s="28">
        <v>0.5</v>
      </c>
      <c r="E3735" s="27">
        <v>0</v>
      </c>
    </row>
    <row r="3736" spans="1:5" x14ac:dyDescent="0.35">
      <c r="A3736" s="125"/>
      <c r="B3736" s="126"/>
      <c r="C3736" s="50" t="s">
        <v>199</v>
      </c>
      <c r="D3736" s="28">
        <v>0.55000000000000004</v>
      </c>
      <c r="E3736" s="27">
        <v>0</v>
      </c>
    </row>
    <row r="3737" spans="1:5" x14ac:dyDescent="0.35">
      <c r="A3737" s="125"/>
      <c r="B3737" s="126"/>
      <c r="C3737" s="50" t="s">
        <v>200</v>
      </c>
      <c r="D3737" s="28">
        <v>0.6</v>
      </c>
      <c r="E3737" s="27">
        <v>0</v>
      </c>
    </row>
    <row r="3738" spans="1:5" x14ac:dyDescent="0.35">
      <c r="A3738" s="125"/>
      <c r="B3738" s="126"/>
      <c r="C3738" s="50" t="s">
        <v>201</v>
      </c>
      <c r="D3738" s="28">
        <v>0.65</v>
      </c>
      <c r="E3738" s="27">
        <v>0</v>
      </c>
    </row>
    <row r="3739" spans="1:5" x14ac:dyDescent="0.35">
      <c r="A3739" s="125"/>
      <c r="B3739" s="126"/>
      <c r="C3739" s="50" t="s">
        <v>202</v>
      </c>
      <c r="D3739" s="28">
        <v>0.7</v>
      </c>
      <c r="E3739" s="27">
        <v>0</v>
      </c>
    </row>
    <row r="3740" spans="1:5" x14ac:dyDescent="0.35">
      <c r="A3740" s="125"/>
      <c r="B3740" s="126"/>
      <c r="C3740" s="50" t="s">
        <v>203</v>
      </c>
      <c r="D3740" s="28">
        <v>0.75</v>
      </c>
      <c r="E3740" s="27">
        <v>0</v>
      </c>
    </row>
    <row r="3741" spans="1:5" x14ac:dyDescent="0.35">
      <c r="A3741" s="125"/>
      <c r="B3741" s="126"/>
      <c r="C3741" s="50" t="s">
        <v>204</v>
      </c>
      <c r="D3741" s="28">
        <v>0.8</v>
      </c>
      <c r="E3741" s="27">
        <v>0</v>
      </c>
    </row>
    <row r="3742" spans="1:5" x14ac:dyDescent="0.35">
      <c r="A3742" s="125"/>
      <c r="B3742" s="126"/>
      <c r="C3742" s="50" t="s">
        <v>205</v>
      </c>
      <c r="D3742" s="28">
        <v>0.85</v>
      </c>
      <c r="E3742" s="27">
        <v>0</v>
      </c>
    </row>
    <row r="3743" spans="1:5" x14ac:dyDescent="0.35">
      <c r="A3743" s="125"/>
      <c r="B3743" s="126"/>
      <c r="C3743" s="50" t="s">
        <v>206</v>
      </c>
      <c r="D3743" s="28">
        <v>0.9</v>
      </c>
      <c r="E3743" s="27">
        <v>0</v>
      </c>
    </row>
    <row r="3744" spans="1:5" x14ac:dyDescent="0.35">
      <c r="A3744" s="125"/>
      <c r="B3744" s="126"/>
      <c r="C3744" s="50" t="s">
        <v>207</v>
      </c>
      <c r="D3744" s="28">
        <v>0.95</v>
      </c>
      <c r="E3744" s="27">
        <v>0</v>
      </c>
    </row>
    <row r="3745" spans="1:5" x14ac:dyDescent="0.35">
      <c r="A3745" s="125"/>
      <c r="B3745" s="126"/>
      <c r="C3745" s="50" t="s">
        <v>208</v>
      </c>
      <c r="D3745" s="28">
        <v>1</v>
      </c>
      <c r="E3745" s="27">
        <v>0</v>
      </c>
    </row>
    <row r="3746" spans="1:5" x14ac:dyDescent="0.35">
      <c r="A3746" s="125"/>
      <c r="B3746" s="126"/>
      <c r="C3746" s="49" t="s">
        <v>134</v>
      </c>
      <c r="D3746" s="26" t="s">
        <v>136</v>
      </c>
      <c r="E3746" s="26" t="s">
        <v>136</v>
      </c>
    </row>
    <row r="3747" spans="1:5" x14ac:dyDescent="0.35">
      <c r="A3747" s="125"/>
      <c r="B3747" s="126"/>
    </row>
    <row r="3748" spans="1:5" x14ac:dyDescent="0.35">
      <c r="A3748" s="125"/>
      <c r="B3748" s="126"/>
    </row>
    <row r="3749" spans="1:5" x14ac:dyDescent="0.35">
      <c r="A3749" s="125"/>
      <c r="B3749" s="126"/>
    </row>
    <row r="3750" spans="1:5" ht="15" customHeight="1" x14ac:dyDescent="0.35">
      <c r="A3750" s="125">
        <f>A3725+1</f>
        <v>151</v>
      </c>
      <c r="B3750" s="126" t="str">
        <f>"Lista  "  &amp;A3750&amp; "  "&amp; LOOKUP(A3750,'entrada datos Edificación'!$E$3:$E$239,'entrada datos Edificación'!$I$3:$I$239)</f>
        <v>Lista  151  puertas con vidrios</v>
      </c>
      <c r="C3750" s="49" t="s">
        <v>252</v>
      </c>
      <c r="D3750" s="27">
        <v>0</v>
      </c>
      <c r="E3750" s="27">
        <v>0</v>
      </c>
    </row>
    <row r="3751" spans="1:5" ht="15" customHeight="1" x14ac:dyDescent="0.35">
      <c r="A3751" s="125"/>
      <c r="B3751" s="126"/>
      <c r="C3751" s="50" t="s">
        <v>189</v>
      </c>
      <c r="D3751" s="28">
        <v>0.05</v>
      </c>
      <c r="E3751" s="27">
        <v>0</v>
      </c>
    </row>
    <row r="3752" spans="1:5" x14ac:dyDescent="0.35">
      <c r="A3752" s="125"/>
      <c r="B3752" s="126"/>
      <c r="C3752" s="50" t="s">
        <v>190</v>
      </c>
      <c r="D3752" s="28">
        <v>0.1</v>
      </c>
      <c r="E3752" s="27">
        <v>0</v>
      </c>
    </row>
    <row r="3753" spans="1:5" x14ac:dyDescent="0.35">
      <c r="A3753" s="125"/>
      <c r="B3753" s="126"/>
      <c r="C3753" s="50" t="s">
        <v>191</v>
      </c>
      <c r="D3753" s="28">
        <v>0.15</v>
      </c>
      <c r="E3753" s="27">
        <v>0</v>
      </c>
    </row>
    <row r="3754" spans="1:5" x14ac:dyDescent="0.35">
      <c r="A3754" s="125"/>
      <c r="B3754" s="126"/>
      <c r="C3754" s="50" t="s">
        <v>192</v>
      </c>
      <c r="D3754" s="28">
        <v>0.2</v>
      </c>
      <c r="E3754" s="27">
        <v>0</v>
      </c>
    </row>
    <row r="3755" spans="1:5" x14ac:dyDescent="0.35">
      <c r="A3755" s="125"/>
      <c r="B3755" s="126"/>
      <c r="C3755" s="50" t="s">
        <v>193</v>
      </c>
      <c r="D3755" s="28">
        <v>0.25</v>
      </c>
      <c r="E3755" s="27">
        <v>0</v>
      </c>
    </row>
    <row r="3756" spans="1:5" x14ac:dyDescent="0.35">
      <c r="A3756" s="125"/>
      <c r="B3756" s="126"/>
      <c r="C3756" s="50" t="s">
        <v>194</v>
      </c>
      <c r="D3756" s="28">
        <v>0.3</v>
      </c>
      <c r="E3756" s="27">
        <v>0</v>
      </c>
    </row>
    <row r="3757" spans="1:5" x14ac:dyDescent="0.35">
      <c r="A3757" s="125"/>
      <c r="B3757" s="126"/>
      <c r="C3757" s="50" t="s">
        <v>195</v>
      </c>
      <c r="D3757" s="28">
        <v>0.35</v>
      </c>
      <c r="E3757" s="27">
        <v>0</v>
      </c>
    </row>
    <row r="3758" spans="1:5" x14ac:dyDescent="0.35">
      <c r="A3758" s="125"/>
      <c r="B3758" s="126"/>
      <c r="C3758" s="50" t="s">
        <v>196</v>
      </c>
      <c r="D3758" s="28">
        <v>0.4</v>
      </c>
      <c r="E3758" s="27">
        <v>0</v>
      </c>
    </row>
    <row r="3759" spans="1:5" x14ac:dyDescent="0.35">
      <c r="A3759" s="125"/>
      <c r="B3759" s="126"/>
      <c r="C3759" s="50" t="s">
        <v>197</v>
      </c>
      <c r="D3759" s="28">
        <v>0.45</v>
      </c>
      <c r="E3759" s="27">
        <v>0</v>
      </c>
    </row>
    <row r="3760" spans="1:5" x14ac:dyDescent="0.35">
      <c r="A3760" s="125"/>
      <c r="B3760" s="126"/>
      <c r="C3760" s="50" t="s">
        <v>198</v>
      </c>
      <c r="D3760" s="28">
        <v>0.5</v>
      </c>
      <c r="E3760" s="27">
        <v>0</v>
      </c>
    </row>
    <row r="3761" spans="1:5" x14ac:dyDescent="0.35">
      <c r="A3761" s="125"/>
      <c r="B3761" s="126"/>
      <c r="C3761" s="50" t="s">
        <v>199</v>
      </c>
      <c r="D3761" s="28">
        <v>0.55000000000000004</v>
      </c>
      <c r="E3761" s="27">
        <v>0</v>
      </c>
    </row>
    <row r="3762" spans="1:5" x14ac:dyDescent="0.35">
      <c r="A3762" s="125"/>
      <c r="B3762" s="126"/>
      <c r="C3762" s="50" t="s">
        <v>200</v>
      </c>
      <c r="D3762" s="28">
        <v>0.6</v>
      </c>
      <c r="E3762" s="27">
        <v>0</v>
      </c>
    </row>
    <row r="3763" spans="1:5" x14ac:dyDescent="0.35">
      <c r="A3763" s="125"/>
      <c r="B3763" s="126"/>
      <c r="C3763" s="50" t="s">
        <v>201</v>
      </c>
      <c r="D3763" s="28">
        <v>0.65</v>
      </c>
      <c r="E3763" s="27">
        <v>0</v>
      </c>
    </row>
    <row r="3764" spans="1:5" x14ac:dyDescent="0.35">
      <c r="A3764" s="125"/>
      <c r="B3764" s="126"/>
      <c r="C3764" s="50" t="s">
        <v>202</v>
      </c>
      <c r="D3764" s="28">
        <v>0.7</v>
      </c>
      <c r="E3764" s="27">
        <v>0</v>
      </c>
    </row>
    <row r="3765" spans="1:5" x14ac:dyDescent="0.35">
      <c r="A3765" s="125"/>
      <c r="B3765" s="126"/>
      <c r="C3765" s="50" t="s">
        <v>203</v>
      </c>
      <c r="D3765" s="28">
        <v>0.75</v>
      </c>
      <c r="E3765" s="27">
        <v>0</v>
      </c>
    </row>
    <row r="3766" spans="1:5" x14ac:dyDescent="0.35">
      <c r="A3766" s="125"/>
      <c r="B3766" s="126"/>
      <c r="C3766" s="50" t="s">
        <v>204</v>
      </c>
      <c r="D3766" s="28">
        <v>0.8</v>
      </c>
      <c r="E3766" s="27">
        <v>0</v>
      </c>
    </row>
    <row r="3767" spans="1:5" x14ac:dyDescent="0.35">
      <c r="A3767" s="125"/>
      <c r="B3767" s="126"/>
      <c r="C3767" s="50" t="s">
        <v>205</v>
      </c>
      <c r="D3767" s="28">
        <v>0.85</v>
      </c>
      <c r="E3767" s="27">
        <v>0</v>
      </c>
    </row>
    <row r="3768" spans="1:5" x14ac:dyDescent="0.35">
      <c r="A3768" s="125"/>
      <c r="B3768" s="126"/>
      <c r="C3768" s="50" t="s">
        <v>206</v>
      </c>
      <c r="D3768" s="28">
        <v>0.9</v>
      </c>
      <c r="E3768" s="27">
        <v>0</v>
      </c>
    </row>
    <row r="3769" spans="1:5" x14ac:dyDescent="0.35">
      <c r="A3769" s="125"/>
      <c r="B3769" s="126"/>
      <c r="C3769" s="50" t="s">
        <v>207</v>
      </c>
      <c r="D3769" s="28">
        <v>0.95</v>
      </c>
      <c r="E3769" s="27">
        <v>0</v>
      </c>
    </row>
    <row r="3770" spans="1:5" x14ac:dyDescent="0.35">
      <c r="A3770" s="125"/>
      <c r="B3770" s="126"/>
      <c r="C3770" s="50" t="s">
        <v>208</v>
      </c>
      <c r="D3770" s="28">
        <v>1</v>
      </c>
      <c r="E3770" s="27">
        <v>0</v>
      </c>
    </row>
    <row r="3771" spans="1:5" x14ac:dyDescent="0.35">
      <c r="A3771" s="125"/>
      <c r="B3771" s="126"/>
      <c r="C3771" s="49" t="s">
        <v>134</v>
      </c>
      <c r="D3771" s="26" t="s">
        <v>136</v>
      </c>
      <c r="E3771" s="26" t="s">
        <v>136</v>
      </c>
    </row>
    <row r="3772" spans="1:5" x14ac:dyDescent="0.35">
      <c r="A3772" s="125"/>
      <c r="B3772" s="126"/>
    </row>
    <row r="3773" spans="1:5" x14ac:dyDescent="0.35">
      <c r="A3773" s="125"/>
      <c r="B3773" s="126"/>
    </row>
    <row r="3774" spans="1:5" x14ac:dyDescent="0.35">
      <c r="A3774" s="125"/>
      <c r="B3774" s="126"/>
    </row>
    <row r="3775" spans="1:5" ht="15" customHeight="1" x14ac:dyDescent="0.35">
      <c r="A3775" s="125">
        <f>A3750+1</f>
        <v>152</v>
      </c>
      <c r="B3775" s="126" t="str">
        <f>"Lista  "  &amp;A3775&amp; "  "&amp; LOOKUP(A3775,'entrada datos Edificación'!$E$3:$E$239,'entrada datos Edificación'!$I$3:$I$239)</f>
        <v>Lista  152  otros</v>
      </c>
      <c r="C3775" s="49" t="s">
        <v>252</v>
      </c>
      <c r="D3775" s="27">
        <v>0</v>
      </c>
      <c r="E3775" s="27">
        <v>0</v>
      </c>
    </row>
    <row r="3776" spans="1:5" ht="15" customHeight="1" x14ac:dyDescent="0.35">
      <c r="A3776" s="125"/>
      <c r="B3776" s="126"/>
      <c r="C3776" s="50" t="s">
        <v>189</v>
      </c>
      <c r="D3776" s="28">
        <v>0.05</v>
      </c>
      <c r="E3776" s="27">
        <v>0</v>
      </c>
    </row>
    <row r="3777" spans="1:5" x14ac:dyDescent="0.35">
      <c r="A3777" s="125"/>
      <c r="B3777" s="126"/>
      <c r="C3777" s="50" t="s">
        <v>190</v>
      </c>
      <c r="D3777" s="28">
        <v>0.1</v>
      </c>
      <c r="E3777" s="27">
        <v>0</v>
      </c>
    </row>
    <row r="3778" spans="1:5" x14ac:dyDescent="0.35">
      <c r="A3778" s="125"/>
      <c r="B3778" s="126"/>
      <c r="C3778" s="50" t="s">
        <v>191</v>
      </c>
      <c r="D3778" s="28">
        <v>0.15</v>
      </c>
      <c r="E3778" s="27">
        <v>0</v>
      </c>
    </row>
    <row r="3779" spans="1:5" x14ac:dyDescent="0.35">
      <c r="A3779" s="125"/>
      <c r="B3779" s="126"/>
      <c r="C3779" s="50" t="s">
        <v>192</v>
      </c>
      <c r="D3779" s="28">
        <v>0.2</v>
      </c>
      <c r="E3779" s="27">
        <v>0</v>
      </c>
    </row>
    <row r="3780" spans="1:5" x14ac:dyDescent="0.35">
      <c r="A3780" s="125"/>
      <c r="B3780" s="126"/>
      <c r="C3780" s="50" t="s">
        <v>193</v>
      </c>
      <c r="D3780" s="28">
        <v>0.25</v>
      </c>
      <c r="E3780" s="27">
        <v>0</v>
      </c>
    </row>
    <row r="3781" spans="1:5" x14ac:dyDescent="0.35">
      <c r="A3781" s="125"/>
      <c r="B3781" s="126"/>
      <c r="C3781" s="50" t="s">
        <v>194</v>
      </c>
      <c r="D3781" s="28">
        <v>0.3</v>
      </c>
      <c r="E3781" s="27">
        <v>0</v>
      </c>
    </row>
    <row r="3782" spans="1:5" x14ac:dyDescent="0.35">
      <c r="A3782" s="125"/>
      <c r="B3782" s="126"/>
      <c r="C3782" s="50" t="s">
        <v>195</v>
      </c>
      <c r="D3782" s="28">
        <v>0.35</v>
      </c>
      <c r="E3782" s="27">
        <v>0</v>
      </c>
    </row>
    <row r="3783" spans="1:5" x14ac:dyDescent="0.35">
      <c r="A3783" s="125"/>
      <c r="B3783" s="126"/>
      <c r="C3783" s="50" t="s">
        <v>196</v>
      </c>
      <c r="D3783" s="28">
        <v>0.4</v>
      </c>
      <c r="E3783" s="27">
        <v>0</v>
      </c>
    </row>
    <row r="3784" spans="1:5" x14ac:dyDescent="0.35">
      <c r="A3784" s="125"/>
      <c r="B3784" s="126"/>
      <c r="C3784" s="50" t="s">
        <v>197</v>
      </c>
      <c r="D3784" s="28">
        <v>0.45</v>
      </c>
      <c r="E3784" s="27">
        <v>0</v>
      </c>
    </row>
    <row r="3785" spans="1:5" x14ac:dyDescent="0.35">
      <c r="A3785" s="125"/>
      <c r="B3785" s="126"/>
      <c r="C3785" s="50" t="s">
        <v>198</v>
      </c>
      <c r="D3785" s="28">
        <v>0.5</v>
      </c>
      <c r="E3785" s="27">
        <v>0</v>
      </c>
    </row>
    <row r="3786" spans="1:5" x14ac:dyDescent="0.35">
      <c r="A3786" s="125"/>
      <c r="B3786" s="126"/>
      <c r="C3786" s="50" t="s">
        <v>199</v>
      </c>
      <c r="D3786" s="28">
        <v>0.55000000000000004</v>
      </c>
      <c r="E3786" s="27">
        <v>0</v>
      </c>
    </row>
    <row r="3787" spans="1:5" x14ac:dyDescent="0.35">
      <c r="A3787" s="125"/>
      <c r="B3787" s="126"/>
      <c r="C3787" s="50" t="s">
        <v>200</v>
      </c>
      <c r="D3787" s="28">
        <v>0.6</v>
      </c>
      <c r="E3787" s="27">
        <v>0</v>
      </c>
    </row>
    <row r="3788" spans="1:5" x14ac:dyDescent="0.35">
      <c r="A3788" s="125"/>
      <c r="B3788" s="126"/>
      <c r="C3788" s="50" t="s">
        <v>201</v>
      </c>
      <c r="D3788" s="28">
        <v>0.65</v>
      </c>
      <c r="E3788" s="27">
        <v>0</v>
      </c>
    </row>
    <row r="3789" spans="1:5" x14ac:dyDescent="0.35">
      <c r="A3789" s="125"/>
      <c r="B3789" s="126"/>
      <c r="C3789" s="50" t="s">
        <v>202</v>
      </c>
      <c r="D3789" s="28">
        <v>0.7</v>
      </c>
      <c r="E3789" s="27">
        <v>0</v>
      </c>
    </row>
    <row r="3790" spans="1:5" x14ac:dyDescent="0.35">
      <c r="A3790" s="125"/>
      <c r="B3790" s="126"/>
      <c r="C3790" s="50" t="s">
        <v>203</v>
      </c>
      <c r="D3790" s="28">
        <v>0.75</v>
      </c>
      <c r="E3790" s="27">
        <v>0</v>
      </c>
    </row>
    <row r="3791" spans="1:5" x14ac:dyDescent="0.35">
      <c r="A3791" s="125"/>
      <c r="B3791" s="126"/>
      <c r="C3791" s="50" t="s">
        <v>204</v>
      </c>
      <c r="D3791" s="28">
        <v>0.8</v>
      </c>
      <c r="E3791" s="27">
        <v>0</v>
      </c>
    </row>
    <row r="3792" spans="1:5" x14ac:dyDescent="0.35">
      <c r="A3792" s="125"/>
      <c r="B3792" s="126"/>
      <c r="C3792" s="50" t="s">
        <v>205</v>
      </c>
      <c r="D3792" s="28">
        <v>0.85</v>
      </c>
      <c r="E3792" s="27">
        <v>0</v>
      </c>
    </row>
    <row r="3793" spans="1:5" x14ac:dyDescent="0.35">
      <c r="A3793" s="125"/>
      <c r="B3793" s="126"/>
      <c r="C3793" s="50" t="s">
        <v>206</v>
      </c>
      <c r="D3793" s="28">
        <v>0.9</v>
      </c>
      <c r="E3793" s="27">
        <v>0</v>
      </c>
    </row>
    <row r="3794" spans="1:5" x14ac:dyDescent="0.35">
      <c r="A3794" s="125"/>
      <c r="B3794" s="126"/>
      <c r="C3794" s="50" t="s">
        <v>207</v>
      </c>
      <c r="D3794" s="28">
        <v>0.95</v>
      </c>
      <c r="E3794" s="27">
        <v>0</v>
      </c>
    </row>
    <row r="3795" spans="1:5" x14ac:dyDescent="0.35">
      <c r="A3795" s="125"/>
      <c r="B3795" s="126"/>
      <c r="C3795" s="50" t="s">
        <v>208</v>
      </c>
      <c r="D3795" s="28">
        <v>1</v>
      </c>
      <c r="E3795" s="27">
        <v>0</v>
      </c>
    </row>
    <row r="3796" spans="1:5" x14ac:dyDescent="0.35">
      <c r="A3796" s="125"/>
      <c r="B3796" s="126"/>
      <c r="C3796" s="49" t="s">
        <v>134</v>
      </c>
      <c r="D3796" s="26" t="s">
        <v>136</v>
      </c>
      <c r="E3796" s="26" t="s">
        <v>136</v>
      </c>
    </row>
    <row r="3797" spans="1:5" x14ac:dyDescent="0.35">
      <c r="A3797" s="125"/>
      <c r="B3797" s="126"/>
    </row>
    <row r="3798" spans="1:5" x14ac:dyDescent="0.35">
      <c r="A3798" s="125"/>
      <c r="B3798" s="126"/>
    </row>
    <row r="3799" spans="1:5" x14ac:dyDescent="0.35">
      <c r="A3799" s="125"/>
      <c r="B3799" s="126"/>
    </row>
    <row r="3800" spans="1:5" ht="15" customHeight="1" x14ac:dyDescent="0.35">
      <c r="A3800" s="125">
        <f>A3775+1</f>
        <v>153</v>
      </c>
      <c r="B3800" s="126" t="str">
        <f>"Lista  "  &amp;A3800&amp; "  "&amp; LOOKUP(A3800,'entrada datos Edificación'!$E$3:$E$239,'entrada datos Edificación'!$I$3:$I$239)</f>
        <v>Lista  153  guarnecido y enlucido de yeso</v>
      </c>
      <c r="C3800" s="49" t="s">
        <v>252</v>
      </c>
      <c r="D3800" s="27">
        <v>0</v>
      </c>
      <c r="E3800" s="27">
        <v>0</v>
      </c>
    </row>
    <row r="3801" spans="1:5" ht="15" customHeight="1" x14ac:dyDescent="0.35">
      <c r="A3801" s="125"/>
      <c r="B3801" s="126"/>
      <c r="C3801" s="50" t="s">
        <v>189</v>
      </c>
      <c r="D3801" s="28">
        <v>0.05</v>
      </c>
      <c r="E3801" s="27">
        <v>0</v>
      </c>
    </row>
    <row r="3802" spans="1:5" x14ac:dyDescent="0.35">
      <c r="A3802" s="125"/>
      <c r="B3802" s="126"/>
      <c r="C3802" s="50" t="s">
        <v>190</v>
      </c>
      <c r="D3802" s="28">
        <v>0.1</v>
      </c>
      <c r="E3802" s="27">
        <v>0</v>
      </c>
    </row>
    <row r="3803" spans="1:5" x14ac:dyDescent="0.35">
      <c r="A3803" s="125"/>
      <c r="B3803" s="126"/>
      <c r="C3803" s="50" t="s">
        <v>191</v>
      </c>
      <c r="D3803" s="28">
        <v>0.15</v>
      </c>
      <c r="E3803" s="27">
        <v>0</v>
      </c>
    </row>
    <row r="3804" spans="1:5" x14ac:dyDescent="0.35">
      <c r="A3804" s="125"/>
      <c r="B3804" s="126"/>
      <c r="C3804" s="50" t="s">
        <v>192</v>
      </c>
      <c r="D3804" s="28">
        <v>0.2</v>
      </c>
      <c r="E3804" s="27">
        <v>0</v>
      </c>
    </row>
    <row r="3805" spans="1:5" x14ac:dyDescent="0.35">
      <c r="A3805" s="125"/>
      <c r="B3805" s="126"/>
      <c r="C3805" s="50" t="s">
        <v>193</v>
      </c>
      <c r="D3805" s="28">
        <v>0.25</v>
      </c>
      <c r="E3805" s="27">
        <v>0</v>
      </c>
    </row>
    <row r="3806" spans="1:5" x14ac:dyDescent="0.35">
      <c r="A3806" s="125"/>
      <c r="B3806" s="126"/>
      <c r="C3806" s="50" t="s">
        <v>194</v>
      </c>
      <c r="D3806" s="28">
        <v>0.3</v>
      </c>
      <c r="E3806" s="27">
        <v>0</v>
      </c>
    </row>
    <row r="3807" spans="1:5" x14ac:dyDescent="0.35">
      <c r="A3807" s="125"/>
      <c r="B3807" s="126"/>
      <c r="C3807" s="50" t="s">
        <v>195</v>
      </c>
      <c r="D3807" s="28">
        <v>0.35</v>
      </c>
      <c r="E3807" s="27">
        <v>0</v>
      </c>
    </row>
    <row r="3808" spans="1:5" x14ac:dyDescent="0.35">
      <c r="A3808" s="125"/>
      <c r="B3808" s="126"/>
      <c r="C3808" s="50" t="s">
        <v>196</v>
      </c>
      <c r="D3808" s="28">
        <v>0.4</v>
      </c>
      <c r="E3808" s="27">
        <v>0</v>
      </c>
    </row>
    <row r="3809" spans="1:5" x14ac:dyDescent="0.35">
      <c r="A3809" s="125"/>
      <c r="B3809" s="126"/>
      <c r="C3809" s="50" t="s">
        <v>197</v>
      </c>
      <c r="D3809" s="28">
        <v>0.45</v>
      </c>
      <c r="E3809" s="27">
        <v>0</v>
      </c>
    </row>
    <row r="3810" spans="1:5" x14ac:dyDescent="0.35">
      <c r="A3810" s="125"/>
      <c r="B3810" s="126"/>
      <c r="C3810" s="50" t="s">
        <v>198</v>
      </c>
      <c r="D3810" s="28">
        <v>0.5</v>
      </c>
      <c r="E3810" s="27">
        <v>0</v>
      </c>
    </row>
    <row r="3811" spans="1:5" x14ac:dyDescent="0.35">
      <c r="A3811" s="125"/>
      <c r="B3811" s="126"/>
      <c r="C3811" s="50" t="s">
        <v>199</v>
      </c>
      <c r="D3811" s="28">
        <v>0.55000000000000004</v>
      </c>
      <c r="E3811" s="27">
        <v>0</v>
      </c>
    </row>
    <row r="3812" spans="1:5" x14ac:dyDescent="0.35">
      <c r="A3812" s="125"/>
      <c r="B3812" s="126"/>
      <c r="C3812" s="50" t="s">
        <v>200</v>
      </c>
      <c r="D3812" s="28">
        <v>0.6</v>
      </c>
      <c r="E3812" s="27">
        <v>0</v>
      </c>
    </row>
    <row r="3813" spans="1:5" x14ac:dyDescent="0.35">
      <c r="A3813" s="125"/>
      <c r="B3813" s="126"/>
      <c r="C3813" s="50" t="s">
        <v>201</v>
      </c>
      <c r="D3813" s="28">
        <v>0.65</v>
      </c>
      <c r="E3813" s="27">
        <v>0</v>
      </c>
    </row>
    <row r="3814" spans="1:5" x14ac:dyDescent="0.35">
      <c r="A3814" s="125"/>
      <c r="B3814" s="126"/>
      <c r="C3814" s="50" t="s">
        <v>202</v>
      </c>
      <c r="D3814" s="28">
        <v>0.7</v>
      </c>
      <c r="E3814" s="27">
        <v>0</v>
      </c>
    </row>
    <row r="3815" spans="1:5" x14ac:dyDescent="0.35">
      <c r="A3815" s="125"/>
      <c r="B3815" s="126"/>
      <c r="C3815" s="50" t="s">
        <v>203</v>
      </c>
      <c r="D3815" s="28">
        <v>0.75</v>
      </c>
      <c r="E3815" s="27">
        <v>0</v>
      </c>
    </row>
    <row r="3816" spans="1:5" x14ac:dyDescent="0.35">
      <c r="A3816" s="125"/>
      <c r="B3816" s="126"/>
      <c r="C3816" s="50" t="s">
        <v>204</v>
      </c>
      <c r="D3816" s="28">
        <v>0.8</v>
      </c>
      <c r="E3816" s="27">
        <v>0</v>
      </c>
    </row>
    <row r="3817" spans="1:5" x14ac:dyDescent="0.35">
      <c r="A3817" s="125"/>
      <c r="B3817" s="126"/>
      <c r="C3817" s="50" t="s">
        <v>205</v>
      </c>
      <c r="D3817" s="28">
        <v>0.85</v>
      </c>
      <c r="E3817" s="27">
        <v>0</v>
      </c>
    </row>
    <row r="3818" spans="1:5" x14ac:dyDescent="0.35">
      <c r="A3818" s="125"/>
      <c r="B3818" s="126"/>
      <c r="C3818" s="50" t="s">
        <v>206</v>
      </c>
      <c r="D3818" s="28">
        <v>0.9</v>
      </c>
      <c r="E3818" s="27">
        <v>0</v>
      </c>
    </row>
    <row r="3819" spans="1:5" x14ac:dyDescent="0.35">
      <c r="A3819" s="125"/>
      <c r="B3819" s="126"/>
      <c r="C3819" s="50" t="s">
        <v>207</v>
      </c>
      <c r="D3819" s="28">
        <v>0.95</v>
      </c>
      <c r="E3819" s="27">
        <v>0</v>
      </c>
    </row>
    <row r="3820" spans="1:5" x14ac:dyDescent="0.35">
      <c r="A3820" s="125"/>
      <c r="B3820" s="126"/>
      <c r="C3820" s="50" t="s">
        <v>208</v>
      </c>
      <c r="D3820" s="28">
        <v>1</v>
      </c>
      <c r="E3820" s="27">
        <v>0</v>
      </c>
    </row>
    <row r="3821" spans="1:5" x14ac:dyDescent="0.35">
      <c r="A3821" s="125"/>
      <c r="B3821" s="126"/>
      <c r="C3821" s="49" t="s">
        <v>134</v>
      </c>
      <c r="D3821" s="26" t="s">
        <v>136</v>
      </c>
      <c r="E3821" s="26" t="s">
        <v>136</v>
      </c>
    </row>
    <row r="3822" spans="1:5" x14ac:dyDescent="0.35">
      <c r="A3822" s="125"/>
      <c r="B3822" s="126"/>
    </row>
    <row r="3823" spans="1:5" x14ac:dyDescent="0.35">
      <c r="A3823" s="125"/>
      <c r="B3823" s="126"/>
    </row>
    <row r="3824" spans="1:5" x14ac:dyDescent="0.35">
      <c r="A3824" s="125"/>
      <c r="B3824" s="126"/>
    </row>
    <row r="3825" spans="1:5" ht="15" customHeight="1" x14ac:dyDescent="0.35">
      <c r="A3825" s="125">
        <f>A3800+1</f>
        <v>154</v>
      </c>
      <c r="B3825" s="126" t="str">
        <f>"Lista  "  &amp;A3825&amp; "  "&amp; LOOKUP(A3825,'entrada datos Edificación'!$E$3:$E$239,'entrada datos Edificación'!$I$3:$I$239)</f>
        <v>Lista  154  enfoscado</v>
      </c>
      <c r="C3825" s="49" t="s">
        <v>252</v>
      </c>
      <c r="D3825" s="27">
        <v>0</v>
      </c>
      <c r="E3825" s="27">
        <v>0</v>
      </c>
    </row>
    <row r="3826" spans="1:5" ht="15" customHeight="1" x14ac:dyDescent="0.35">
      <c r="A3826" s="125"/>
      <c r="B3826" s="126"/>
      <c r="C3826" s="50" t="s">
        <v>189</v>
      </c>
      <c r="D3826" s="28">
        <v>0.05</v>
      </c>
      <c r="E3826" s="27">
        <v>0</v>
      </c>
    </row>
    <row r="3827" spans="1:5" x14ac:dyDescent="0.35">
      <c r="A3827" s="125"/>
      <c r="B3827" s="126"/>
      <c r="C3827" s="50" t="s">
        <v>190</v>
      </c>
      <c r="D3827" s="28">
        <v>0.1</v>
      </c>
      <c r="E3827" s="27">
        <v>0</v>
      </c>
    </row>
    <row r="3828" spans="1:5" x14ac:dyDescent="0.35">
      <c r="A3828" s="125"/>
      <c r="B3828" s="126"/>
      <c r="C3828" s="50" t="s">
        <v>191</v>
      </c>
      <c r="D3828" s="28">
        <v>0.15</v>
      </c>
      <c r="E3828" s="27">
        <v>0</v>
      </c>
    </row>
    <row r="3829" spans="1:5" x14ac:dyDescent="0.35">
      <c r="A3829" s="125"/>
      <c r="B3829" s="126"/>
      <c r="C3829" s="50" t="s">
        <v>192</v>
      </c>
      <c r="D3829" s="28">
        <v>0.2</v>
      </c>
      <c r="E3829" s="27">
        <v>0</v>
      </c>
    </row>
    <row r="3830" spans="1:5" x14ac:dyDescent="0.35">
      <c r="A3830" s="125"/>
      <c r="B3830" s="126"/>
      <c r="C3830" s="50" t="s">
        <v>193</v>
      </c>
      <c r="D3830" s="28">
        <v>0.25</v>
      </c>
      <c r="E3830" s="27">
        <v>0</v>
      </c>
    </row>
    <row r="3831" spans="1:5" x14ac:dyDescent="0.35">
      <c r="A3831" s="125"/>
      <c r="B3831" s="126"/>
      <c r="C3831" s="50" t="s">
        <v>194</v>
      </c>
      <c r="D3831" s="28">
        <v>0.3</v>
      </c>
      <c r="E3831" s="27">
        <v>0</v>
      </c>
    </row>
    <row r="3832" spans="1:5" x14ac:dyDescent="0.35">
      <c r="A3832" s="125"/>
      <c r="B3832" s="126"/>
      <c r="C3832" s="50" t="s">
        <v>195</v>
      </c>
      <c r="D3832" s="28">
        <v>0.35</v>
      </c>
      <c r="E3832" s="27">
        <v>0</v>
      </c>
    </row>
    <row r="3833" spans="1:5" x14ac:dyDescent="0.35">
      <c r="A3833" s="125"/>
      <c r="B3833" s="126"/>
      <c r="C3833" s="50" t="s">
        <v>196</v>
      </c>
      <c r="D3833" s="28">
        <v>0.4</v>
      </c>
      <c r="E3833" s="27">
        <v>0</v>
      </c>
    </row>
    <row r="3834" spans="1:5" x14ac:dyDescent="0.35">
      <c r="A3834" s="125"/>
      <c r="B3834" s="126"/>
      <c r="C3834" s="50" t="s">
        <v>197</v>
      </c>
      <c r="D3834" s="28">
        <v>0.45</v>
      </c>
      <c r="E3834" s="27">
        <v>0</v>
      </c>
    </row>
    <row r="3835" spans="1:5" x14ac:dyDescent="0.35">
      <c r="A3835" s="125"/>
      <c r="B3835" s="126"/>
      <c r="C3835" s="50" t="s">
        <v>198</v>
      </c>
      <c r="D3835" s="28">
        <v>0.5</v>
      </c>
      <c r="E3835" s="27">
        <v>0</v>
      </c>
    </row>
    <row r="3836" spans="1:5" x14ac:dyDescent="0.35">
      <c r="A3836" s="125"/>
      <c r="B3836" s="126"/>
      <c r="C3836" s="50" t="s">
        <v>199</v>
      </c>
      <c r="D3836" s="28">
        <v>0.55000000000000004</v>
      </c>
      <c r="E3836" s="27">
        <v>0</v>
      </c>
    </row>
    <row r="3837" spans="1:5" x14ac:dyDescent="0.35">
      <c r="A3837" s="125"/>
      <c r="B3837" s="126"/>
      <c r="C3837" s="50" t="s">
        <v>200</v>
      </c>
      <c r="D3837" s="28">
        <v>0.6</v>
      </c>
      <c r="E3837" s="27">
        <v>0</v>
      </c>
    </row>
    <row r="3838" spans="1:5" x14ac:dyDescent="0.35">
      <c r="A3838" s="125"/>
      <c r="B3838" s="126"/>
      <c r="C3838" s="50" t="s">
        <v>201</v>
      </c>
      <c r="D3838" s="28">
        <v>0.65</v>
      </c>
      <c r="E3838" s="27">
        <v>0</v>
      </c>
    </row>
    <row r="3839" spans="1:5" x14ac:dyDescent="0.35">
      <c r="A3839" s="125"/>
      <c r="B3839" s="126"/>
      <c r="C3839" s="50" t="s">
        <v>202</v>
      </c>
      <c r="D3839" s="28">
        <v>0.7</v>
      </c>
      <c r="E3839" s="27">
        <v>0</v>
      </c>
    </row>
    <row r="3840" spans="1:5" x14ac:dyDescent="0.35">
      <c r="A3840" s="125"/>
      <c r="B3840" s="126"/>
      <c r="C3840" s="50" t="s">
        <v>203</v>
      </c>
      <c r="D3840" s="28">
        <v>0.75</v>
      </c>
      <c r="E3840" s="27">
        <v>0</v>
      </c>
    </row>
    <row r="3841" spans="1:5" x14ac:dyDescent="0.35">
      <c r="A3841" s="125"/>
      <c r="B3841" s="126"/>
      <c r="C3841" s="50" t="s">
        <v>204</v>
      </c>
      <c r="D3841" s="28">
        <v>0.8</v>
      </c>
      <c r="E3841" s="27">
        <v>0</v>
      </c>
    </row>
    <row r="3842" spans="1:5" x14ac:dyDescent="0.35">
      <c r="A3842" s="125"/>
      <c r="B3842" s="126"/>
      <c r="C3842" s="50" t="s">
        <v>205</v>
      </c>
      <c r="D3842" s="28">
        <v>0.85</v>
      </c>
      <c r="E3842" s="27">
        <v>0</v>
      </c>
    </row>
    <row r="3843" spans="1:5" x14ac:dyDescent="0.35">
      <c r="A3843" s="125"/>
      <c r="B3843" s="126"/>
      <c r="C3843" s="50" t="s">
        <v>206</v>
      </c>
      <c r="D3843" s="28">
        <v>0.9</v>
      </c>
      <c r="E3843" s="27">
        <v>0</v>
      </c>
    </row>
    <row r="3844" spans="1:5" x14ac:dyDescent="0.35">
      <c r="A3844" s="125"/>
      <c r="B3844" s="126"/>
      <c r="C3844" s="50" t="s">
        <v>207</v>
      </c>
      <c r="D3844" s="28">
        <v>0.95</v>
      </c>
      <c r="E3844" s="27">
        <v>0</v>
      </c>
    </row>
    <row r="3845" spans="1:5" x14ac:dyDescent="0.35">
      <c r="A3845" s="125"/>
      <c r="B3845" s="126"/>
      <c r="C3845" s="50" t="s">
        <v>208</v>
      </c>
      <c r="D3845" s="28">
        <v>1</v>
      </c>
      <c r="E3845" s="27">
        <v>0</v>
      </c>
    </row>
    <row r="3846" spans="1:5" x14ac:dyDescent="0.35">
      <c r="A3846" s="125"/>
      <c r="B3846" s="126"/>
      <c r="C3846" s="49" t="s">
        <v>134</v>
      </c>
      <c r="D3846" s="26" t="s">
        <v>136</v>
      </c>
      <c r="E3846" s="26" t="s">
        <v>136</v>
      </c>
    </row>
    <row r="3847" spans="1:5" x14ac:dyDescent="0.35">
      <c r="A3847" s="125"/>
      <c r="B3847" s="126"/>
    </row>
    <row r="3848" spans="1:5" x14ac:dyDescent="0.35">
      <c r="A3848" s="125"/>
      <c r="B3848" s="126"/>
    </row>
    <row r="3849" spans="1:5" x14ac:dyDescent="0.35">
      <c r="A3849" s="125"/>
      <c r="B3849" s="126"/>
    </row>
    <row r="3850" spans="1:5" ht="15" customHeight="1" x14ac:dyDescent="0.35">
      <c r="A3850" s="125">
        <f>A3825+1</f>
        <v>155</v>
      </c>
      <c r="B3850" s="126" t="str">
        <f>"Lista  "  &amp;A3850&amp; "  "&amp; LOOKUP(A3850,'entrada datos Edificación'!$E$3:$E$239,'entrada datos Edificación'!$I$3:$I$239)</f>
        <v>Lista  155  morteros</v>
      </c>
      <c r="C3850" s="49" t="s">
        <v>252</v>
      </c>
      <c r="D3850" s="27">
        <v>0</v>
      </c>
      <c r="E3850" s="27">
        <v>0</v>
      </c>
    </row>
    <row r="3851" spans="1:5" ht="15" customHeight="1" x14ac:dyDescent="0.35">
      <c r="A3851" s="125"/>
      <c r="B3851" s="126"/>
      <c r="C3851" s="50" t="s">
        <v>189</v>
      </c>
      <c r="D3851" s="28">
        <v>0.05</v>
      </c>
      <c r="E3851" s="27">
        <v>0</v>
      </c>
    </row>
    <row r="3852" spans="1:5" x14ac:dyDescent="0.35">
      <c r="A3852" s="125"/>
      <c r="B3852" s="126"/>
      <c r="C3852" s="50" t="s">
        <v>190</v>
      </c>
      <c r="D3852" s="28">
        <v>0.1</v>
      </c>
      <c r="E3852" s="27">
        <v>0</v>
      </c>
    </row>
    <row r="3853" spans="1:5" x14ac:dyDescent="0.35">
      <c r="A3853" s="125"/>
      <c r="B3853" s="126"/>
      <c r="C3853" s="50" t="s">
        <v>191</v>
      </c>
      <c r="D3853" s="28">
        <v>0.15</v>
      </c>
      <c r="E3853" s="27">
        <v>0</v>
      </c>
    </row>
    <row r="3854" spans="1:5" x14ac:dyDescent="0.35">
      <c r="A3854" s="125"/>
      <c r="B3854" s="126"/>
      <c r="C3854" s="50" t="s">
        <v>192</v>
      </c>
      <c r="D3854" s="28">
        <v>0.2</v>
      </c>
      <c r="E3854" s="27">
        <v>0</v>
      </c>
    </row>
    <row r="3855" spans="1:5" x14ac:dyDescent="0.35">
      <c r="A3855" s="125"/>
      <c r="B3855" s="126"/>
      <c r="C3855" s="50" t="s">
        <v>193</v>
      </c>
      <c r="D3855" s="28">
        <v>0.25</v>
      </c>
      <c r="E3855" s="27">
        <v>0</v>
      </c>
    </row>
    <row r="3856" spans="1:5" x14ac:dyDescent="0.35">
      <c r="A3856" s="125"/>
      <c r="B3856" s="126"/>
      <c r="C3856" s="50" t="s">
        <v>194</v>
      </c>
      <c r="D3856" s="28">
        <v>0.3</v>
      </c>
      <c r="E3856" s="27">
        <v>0</v>
      </c>
    </row>
    <row r="3857" spans="1:5" x14ac:dyDescent="0.35">
      <c r="A3857" s="125"/>
      <c r="B3857" s="126"/>
      <c r="C3857" s="50" t="s">
        <v>195</v>
      </c>
      <c r="D3857" s="28">
        <v>0.35</v>
      </c>
      <c r="E3857" s="27">
        <v>0</v>
      </c>
    </row>
    <row r="3858" spans="1:5" x14ac:dyDescent="0.35">
      <c r="A3858" s="125"/>
      <c r="B3858" s="126"/>
      <c r="C3858" s="50" t="s">
        <v>196</v>
      </c>
      <c r="D3858" s="28">
        <v>0.4</v>
      </c>
      <c r="E3858" s="27">
        <v>0</v>
      </c>
    </row>
    <row r="3859" spans="1:5" x14ac:dyDescent="0.35">
      <c r="A3859" s="125"/>
      <c r="B3859" s="126"/>
      <c r="C3859" s="50" t="s">
        <v>197</v>
      </c>
      <c r="D3859" s="28">
        <v>0.45</v>
      </c>
      <c r="E3859" s="27">
        <v>0</v>
      </c>
    </row>
    <row r="3860" spans="1:5" x14ac:dyDescent="0.35">
      <c r="A3860" s="125"/>
      <c r="B3860" s="126"/>
      <c r="C3860" s="50" t="s">
        <v>198</v>
      </c>
      <c r="D3860" s="28">
        <v>0.5</v>
      </c>
      <c r="E3860" s="27">
        <v>0</v>
      </c>
    </row>
    <row r="3861" spans="1:5" x14ac:dyDescent="0.35">
      <c r="A3861" s="125"/>
      <c r="B3861" s="126"/>
      <c r="C3861" s="50" t="s">
        <v>199</v>
      </c>
      <c r="D3861" s="28">
        <v>0.55000000000000004</v>
      </c>
      <c r="E3861" s="27">
        <v>0</v>
      </c>
    </row>
    <row r="3862" spans="1:5" x14ac:dyDescent="0.35">
      <c r="A3862" s="125"/>
      <c r="B3862" s="126"/>
      <c r="C3862" s="50" t="s">
        <v>200</v>
      </c>
      <c r="D3862" s="28">
        <v>0.6</v>
      </c>
      <c r="E3862" s="27">
        <v>0</v>
      </c>
    </row>
    <row r="3863" spans="1:5" x14ac:dyDescent="0.35">
      <c r="A3863" s="125"/>
      <c r="B3863" s="126"/>
      <c r="C3863" s="50" t="s">
        <v>201</v>
      </c>
      <c r="D3863" s="28">
        <v>0.65</v>
      </c>
      <c r="E3863" s="27">
        <v>0</v>
      </c>
    </row>
    <row r="3864" spans="1:5" x14ac:dyDescent="0.35">
      <c r="A3864" s="125"/>
      <c r="B3864" s="126"/>
      <c r="C3864" s="50" t="s">
        <v>202</v>
      </c>
      <c r="D3864" s="28">
        <v>0.7</v>
      </c>
      <c r="E3864" s="27">
        <v>0</v>
      </c>
    </row>
    <row r="3865" spans="1:5" x14ac:dyDescent="0.35">
      <c r="A3865" s="125"/>
      <c r="B3865" s="126"/>
      <c r="C3865" s="50" t="s">
        <v>203</v>
      </c>
      <c r="D3865" s="28">
        <v>0.75</v>
      </c>
      <c r="E3865" s="27">
        <v>0</v>
      </c>
    </row>
    <row r="3866" spans="1:5" x14ac:dyDescent="0.35">
      <c r="A3866" s="125"/>
      <c r="B3866" s="126"/>
      <c r="C3866" s="50" t="s">
        <v>204</v>
      </c>
      <c r="D3866" s="28">
        <v>0.8</v>
      </c>
      <c r="E3866" s="27">
        <v>0</v>
      </c>
    </row>
    <row r="3867" spans="1:5" x14ac:dyDescent="0.35">
      <c r="A3867" s="125"/>
      <c r="B3867" s="126"/>
      <c r="C3867" s="50" t="s">
        <v>205</v>
      </c>
      <c r="D3867" s="28">
        <v>0.85</v>
      </c>
      <c r="E3867" s="27">
        <v>0</v>
      </c>
    </row>
    <row r="3868" spans="1:5" x14ac:dyDescent="0.35">
      <c r="A3868" s="125"/>
      <c r="B3868" s="126"/>
      <c r="C3868" s="50" t="s">
        <v>206</v>
      </c>
      <c r="D3868" s="28">
        <v>0.9</v>
      </c>
      <c r="E3868" s="27">
        <v>0</v>
      </c>
    </row>
    <row r="3869" spans="1:5" x14ac:dyDescent="0.35">
      <c r="A3869" s="125"/>
      <c r="B3869" s="126"/>
      <c r="C3869" s="50" t="s">
        <v>207</v>
      </c>
      <c r="D3869" s="28">
        <v>0.95</v>
      </c>
      <c r="E3869" s="27">
        <v>0</v>
      </c>
    </row>
    <row r="3870" spans="1:5" x14ac:dyDescent="0.35">
      <c r="A3870" s="125"/>
      <c r="B3870" s="126"/>
      <c r="C3870" s="50" t="s">
        <v>208</v>
      </c>
      <c r="D3870" s="28">
        <v>1</v>
      </c>
      <c r="E3870" s="27">
        <v>0</v>
      </c>
    </row>
    <row r="3871" spans="1:5" x14ac:dyDescent="0.35">
      <c r="A3871" s="125"/>
      <c r="B3871" s="126"/>
      <c r="C3871" s="49" t="s">
        <v>134</v>
      </c>
      <c r="D3871" s="26" t="s">
        <v>136</v>
      </c>
      <c r="E3871" s="26" t="s">
        <v>136</v>
      </c>
    </row>
    <row r="3872" spans="1:5" x14ac:dyDescent="0.35">
      <c r="A3872" s="125"/>
      <c r="B3872" s="126"/>
    </row>
    <row r="3873" spans="1:5" x14ac:dyDescent="0.35">
      <c r="A3873" s="125"/>
      <c r="B3873" s="126"/>
    </row>
    <row r="3874" spans="1:5" x14ac:dyDescent="0.35">
      <c r="A3874" s="125"/>
      <c r="B3874" s="126"/>
    </row>
    <row r="3875" spans="1:5" ht="15" customHeight="1" x14ac:dyDescent="0.35">
      <c r="A3875" s="125">
        <f>A3850+1</f>
        <v>156</v>
      </c>
      <c r="B3875" s="126" t="str">
        <f>"Lista  "  &amp;A3875&amp; "  "&amp; LOOKUP(A3875,'entrada datos Edificación'!$E$3:$E$239,'entrada datos Edificación'!$I$3:$I$239)</f>
        <v>Lista  156  tableros de partículas de madera</v>
      </c>
      <c r="C3875" s="49" t="s">
        <v>252</v>
      </c>
      <c r="D3875" s="27">
        <v>0</v>
      </c>
      <c r="E3875" s="27">
        <v>0</v>
      </c>
    </row>
    <row r="3876" spans="1:5" ht="15" customHeight="1" x14ac:dyDescent="0.35">
      <c r="A3876" s="125"/>
      <c r="B3876" s="126"/>
      <c r="C3876" s="50" t="s">
        <v>189</v>
      </c>
      <c r="D3876" s="28">
        <v>0.05</v>
      </c>
      <c r="E3876" s="27">
        <v>0</v>
      </c>
    </row>
    <row r="3877" spans="1:5" x14ac:dyDescent="0.35">
      <c r="A3877" s="125"/>
      <c r="B3877" s="126"/>
      <c r="C3877" s="50" t="s">
        <v>190</v>
      </c>
      <c r="D3877" s="28">
        <v>0.1</v>
      </c>
      <c r="E3877" s="27">
        <v>0</v>
      </c>
    </row>
    <row r="3878" spans="1:5" x14ac:dyDescent="0.35">
      <c r="A3878" s="125"/>
      <c r="B3878" s="126"/>
      <c r="C3878" s="50" t="s">
        <v>191</v>
      </c>
      <c r="D3878" s="28">
        <v>0.15</v>
      </c>
      <c r="E3878" s="27">
        <v>0</v>
      </c>
    </row>
    <row r="3879" spans="1:5" x14ac:dyDescent="0.35">
      <c r="A3879" s="125"/>
      <c r="B3879" s="126"/>
      <c r="C3879" s="50" t="s">
        <v>192</v>
      </c>
      <c r="D3879" s="28">
        <v>0.2</v>
      </c>
      <c r="E3879" s="27">
        <v>0</v>
      </c>
    </row>
    <row r="3880" spans="1:5" x14ac:dyDescent="0.35">
      <c r="A3880" s="125"/>
      <c r="B3880" s="126"/>
      <c r="C3880" s="50" t="s">
        <v>193</v>
      </c>
      <c r="D3880" s="28">
        <v>0.25</v>
      </c>
      <c r="E3880" s="27">
        <v>0</v>
      </c>
    </row>
    <row r="3881" spans="1:5" x14ac:dyDescent="0.35">
      <c r="A3881" s="125"/>
      <c r="B3881" s="126"/>
      <c r="C3881" s="50" t="s">
        <v>194</v>
      </c>
      <c r="D3881" s="28">
        <v>0.3</v>
      </c>
      <c r="E3881" s="27">
        <v>0</v>
      </c>
    </row>
    <row r="3882" spans="1:5" x14ac:dyDescent="0.35">
      <c r="A3882" s="125"/>
      <c r="B3882" s="126"/>
      <c r="C3882" s="50" t="s">
        <v>195</v>
      </c>
      <c r="D3882" s="28">
        <v>0.35</v>
      </c>
      <c r="E3882" s="27">
        <v>0</v>
      </c>
    </row>
    <row r="3883" spans="1:5" x14ac:dyDescent="0.35">
      <c r="A3883" s="125"/>
      <c r="B3883" s="126"/>
      <c r="C3883" s="50" t="s">
        <v>196</v>
      </c>
      <c r="D3883" s="28">
        <v>0.4</v>
      </c>
      <c r="E3883" s="27">
        <v>0</v>
      </c>
    </row>
    <row r="3884" spans="1:5" x14ac:dyDescent="0.35">
      <c r="A3884" s="125"/>
      <c r="B3884" s="126"/>
      <c r="C3884" s="50" t="s">
        <v>197</v>
      </c>
      <c r="D3884" s="28">
        <v>0.45</v>
      </c>
      <c r="E3884" s="27">
        <v>0</v>
      </c>
    </row>
    <row r="3885" spans="1:5" x14ac:dyDescent="0.35">
      <c r="A3885" s="125"/>
      <c r="B3885" s="126"/>
      <c r="C3885" s="50" t="s">
        <v>198</v>
      </c>
      <c r="D3885" s="28">
        <v>0.5</v>
      </c>
      <c r="E3885" s="27">
        <v>0</v>
      </c>
    </row>
    <row r="3886" spans="1:5" x14ac:dyDescent="0.35">
      <c r="A3886" s="125"/>
      <c r="B3886" s="126"/>
      <c r="C3886" s="50" t="s">
        <v>199</v>
      </c>
      <c r="D3886" s="28">
        <v>0.55000000000000004</v>
      </c>
      <c r="E3886" s="27">
        <v>0</v>
      </c>
    </row>
    <row r="3887" spans="1:5" x14ac:dyDescent="0.35">
      <c r="A3887" s="125"/>
      <c r="B3887" s="126"/>
      <c r="C3887" s="50" t="s">
        <v>200</v>
      </c>
      <c r="D3887" s="28">
        <v>0.6</v>
      </c>
      <c r="E3887" s="27">
        <v>0</v>
      </c>
    </row>
    <row r="3888" spans="1:5" x14ac:dyDescent="0.35">
      <c r="A3888" s="125"/>
      <c r="B3888" s="126"/>
      <c r="C3888" s="50" t="s">
        <v>201</v>
      </c>
      <c r="D3888" s="28">
        <v>0.65</v>
      </c>
      <c r="E3888" s="27">
        <v>0</v>
      </c>
    </row>
    <row r="3889" spans="1:5" x14ac:dyDescent="0.35">
      <c r="A3889" s="125"/>
      <c r="B3889" s="126"/>
      <c r="C3889" s="50" t="s">
        <v>202</v>
      </c>
      <c r="D3889" s="28">
        <v>0.7</v>
      </c>
      <c r="E3889" s="27">
        <v>0</v>
      </c>
    </row>
    <row r="3890" spans="1:5" x14ac:dyDescent="0.35">
      <c r="A3890" s="125"/>
      <c r="B3890" s="126"/>
      <c r="C3890" s="50" t="s">
        <v>203</v>
      </c>
      <c r="D3890" s="28">
        <v>0.75</v>
      </c>
      <c r="E3890" s="27">
        <v>0</v>
      </c>
    </row>
    <row r="3891" spans="1:5" x14ac:dyDescent="0.35">
      <c r="A3891" s="125"/>
      <c r="B3891" s="126"/>
      <c r="C3891" s="50" t="s">
        <v>204</v>
      </c>
      <c r="D3891" s="28">
        <v>0.8</v>
      </c>
      <c r="E3891" s="27">
        <v>0</v>
      </c>
    </row>
    <row r="3892" spans="1:5" x14ac:dyDescent="0.35">
      <c r="A3892" s="125"/>
      <c r="B3892" s="126"/>
      <c r="C3892" s="50" t="s">
        <v>205</v>
      </c>
      <c r="D3892" s="28">
        <v>0.85</v>
      </c>
      <c r="E3892" s="27">
        <v>0</v>
      </c>
    </row>
    <row r="3893" spans="1:5" x14ac:dyDescent="0.35">
      <c r="A3893" s="125"/>
      <c r="B3893" s="126"/>
      <c r="C3893" s="50" t="s">
        <v>206</v>
      </c>
      <c r="D3893" s="28">
        <v>0.9</v>
      </c>
      <c r="E3893" s="27">
        <v>0</v>
      </c>
    </row>
    <row r="3894" spans="1:5" x14ac:dyDescent="0.35">
      <c r="A3894" s="125"/>
      <c r="B3894" s="126"/>
      <c r="C3894" s="50" t="s">
        <v>207</v>
      </c>
      <c r="D3894" s="28">
        <v>0.95</v>
      </c>
      <c r="E3894" s="27">
        <v>0</v>
      </c>
    </row>
    <row r="3895" spans="1:5" x14ac:dyDescent="0.35">
      <c r="A3895" s="125"/>
      <c r="B3895" s="126"/>
      <c r="C3895" s="50" t="s">
        <v>208</v>
      </c>
      <c r="D3895" s="28">
        <v>1</v>
      </c>
      <c r="E3895" s="27">
        <v>0</v>
      </c>
    </row>
    <row r="3896" spans="1:5" x14ac:dyDescent="0.35">
      <c r="A3896" s="125"/>
      <c r="B3896" s="126"/>
      <c r="C3896" s="49" t="s">
        <v>134</v>
      </c>
      <c r="D3896" s="26" t="s">
        <v>136</v>
      </c>
      <c r="E3896" s="26" t="s">
        <v>136</v>
      </c>
    </row>
    <row r="3897" spans="1:5" x14ac:dyDescent="0.35">
      <c r="A3897" s="125"/>
      <c r="B3897" s="126"/>
    </row>
    <row r="3898" spans="1:5" x14ac:dyDescent="0.35">
      <c r="A3898" s="125"/>
      <c r="B3898" s="126"/>
    </row>
    <row r="3899" spans="1:5" x14ac:dyDescent="0.35">
      <c r="A3899" s="125"/>
      <c r="B3899" s="126"/>
    </row>
    <row r="3900" spans="1:5" ht="15" customHeight="1" x14ac:dyDescent="0.35">
      <c r="A3900" s="125">
        <f>A3875+1</f>
        <v>157</v>
      </c>
      <c r="B3900" s="126" t="str">
        <f>"Lista  "  &amp;A3900&amp; "  "&amp; LOOKUP(A3900,'entrada datos Edificación'!$E$3:$E$239,'entrada datos Edificación'!$I$3:$I$239)</f>
        <v>Lista  157  tableros de madera natural</v>
      </c>
      <c r="C3900" s="49" t="s">
        <v>252</v>
      </c>
      <c r="D3900" s="27">
        <v>0</v>
      </c>
      <c r="E3900" s="27">
        <v>0</v>
      </c>
    </row>
    <row r="3901" spans="1:5" ht="15" customHeight="1" x14ac:dyDescent="0.35">
      <c r="A3901" s="125"/>
      <c r="B3901" s="126"/>
      <c r="C3901" s="50" t="s">
        <v>189</v>
      </c>
      <c r="D3901" s="28">
        <v>0.05</v>
      </c>
      <c r="E3901" s="27">
        <v>0</v>
      </c>
    </row>
    <row r="3902" spans="1:5" x14ac:dyDescent="0.35">
      <c r="A3902" s="125"/>
      <c r="B3902" s="126"/>
      <c r="C3902" s="50" t="s">
        <v>190</v>
      </c>
      <c r="D3902" s="28">
        <v>0.1</v>
      </c>
      <c r="E3902" s="27">
        <v>0</v>
      </c>
    </row>
    <row r="3903" spans="1:5" x14ac:dyDescent="0.35">
      <c r="A3903" s="125"/>
      <c r="B3903" s="126"/>
      <c r="C3903" s="50" t="s">
        <v>191</v>
      </c>
      <c r="D3903" s="28">
        <v>0.15</v>
      </c>
      <c r="E3903" s="27">
        <v>0</v>
      </c>
    </row>
    <row r="3904" spans="1:5" x14ac:dyDescent="0.35">
      <c r="A3904" s="125"/>
      <c r="B3904" s="126"/>
      <c r="C3904" s="50" t="s">
        <v>192</v>
      </c>
      <c r="D3904" s="28">
        <v>0.2</v>
      </c>
      <c r="E3904" s="27">
        <v>0</v>
      </c>
    </row>
    <row r="3905" spans="1:5" x14ac:dyDescent="0.35">
      <c r="A3905" s="125"/>
      <c r="B3905" s="126"/>
      <c r="C3905" s="50" t="s">
        <v>193</v>
      </c>
      <c r="D3905" s="28">
        <v>0.25</v>
      </c>
      <c r="E3905" s="27">
        <v>0</v>
      </c>
    </row>
    <row r="3906" spans="1:5" x14ac:dyDescent="0.35">
      <c r="A3906" s="125"/>
      <c r="B3906" s="126"/>
      <c r="C3906" s="50" t="s">
        <v>194</v>
      </c>
      <c r="D3906" s="28">
        <v>0.3</v>
      </c>
      <c r="E3906" s="27">
        <v>0</v>
      </c>
    </row>
    <row r="3907" spans="1:5" x14ac:dyDescent="0.35">
      <c r="A3907" s="125"/>
      <c r="B3907" s="126"/>
      <c r="C3907" s="50" t="s">
        <v>195</v>
      </c>
      <c r="D3907" s="28">
        <v>0.35</v>
      </c>
      <c r="E3907" s="27">
        <v>0</v>
      </c>
    </row>
    <row r="3908" spans="1:5" x14ac:dyDescent="0.35">
      <c r="A3908" s="125"/>
      <c r="B3908" s="126"/>
      <c r="C3908" s="50" t="s">
        <v>196</v>
      </c>
      <c r="D3908" s="28">
        <v>0.4</v>
      </c>
      <c r="E3908" s="27">
        <v>0</v>
      </c>
    </row>
    <row r="3909" spans="1:5" x14ac:dyDescent="0.35">
      <c r="A3909" s="125"/>
      <c r="B3909" s="126"/>
      <c r="C3909" s="50" t="s">
        <v>197</v>
      </c>
      <c r="D3909" s="28">
        <v>0.45</v>
      </c>
      <c r="E3909" s="27">
        <v>0</v>
      </c>
    </row>
    <row r="3910" spans="1:5" x14ac:dyDescent="0.35">
      <c r="A3910" s="125"/>
      <c r="B3910" s="126"/>
      <c r="C3910" s="50" t="s">
        <v>198</v>
      </c>
      <c r="D3910" s="28">
        <v>0.5</v>
      </c>
      <c r="E3910" s="27">
        <v>0</v>
      </c>
    </row>
    <row r="3911" spans="1:5" x14ac:dyDescent="0.35">
      <c r="A3911" s="125"/>
      <c r="B3911" s="126"/>
      <c r="C3911" s="50" t="s">
        <v>199</v>
      </c>
      <c r="D3911" s="28">
        <v>0.55000000000000004</v>
      </c>
      <c r="E3911" s="27">
        <v>0</v>
      </c>
    </row>
    <row r="3912" spans="1:5" x14ac:dyDescent="0.35">
      <c r="A3912" s="125"/>
      <c r="B3912" s="126"/>
      <c r="C3912" s="50" t="s">
        <v>200</v>
      </c>
      <c r="D3912" s="28">
        <v>0.6</v>
      </c>
      <c r="E3912" s="27">
        <v>0</v>
      </c>
    </row>
    <row r="3913" spans="1:5" x14ac:dyDescent="0.35">
      <c r="A3913" s="125"/>
      <c r="B3913" s="126"/>
      <c r="C3913" s="50" t="s">
        <v>201</v>
      </c>
      <c r="D3913" s="28">
        <v>0.65</v>
      </c>
      <c r="E3913" s="27">
        <v>0</v>
      </c>
    </row>
    <row r="3914" spans="1:5" x14ac:dyDescent="0.35">
      <c r="A3914" s="125"/>
      <c r="B3914" s="126"/>
      <c r="C3914" s="50" t="s">
        <v>202</v>
      </c>
      <c r="D3914" s="28">
        <v>0.7</v>
      </c>
      <c r="E3914" s="27">
        <v>0</v>
      </c>
    </row>
    <row r="3915" spans="1:5" x14ac:dyDescent="0.35">
      <c r="A3915" s="125"/>
      <c r="B3915" s="126"/>
      <c r="C3915" s="50" t="s">
        <v>203</v>
      </c>
      <c r="D3915" s="28">
        <v>0.75</v>
      </c>
      <c r="E3915" s="27">
        <v>0</v>
      </c>
    </row>
    <row r="3916" spans="1:5" x14ac:dyDescent="0.35">
      <c r="A3916" s="125"/>
      <c r="B3916" s="126"/>
      <c r="C3916" s="50" t="s">
        <v>204</v>
      </c>
      <c r="D3916" s="28">
        <v>0.8</v>
      </c>
      <c r="E3916" s="27">
        <v>0</v>
      </c>
    </row>
    <row r="3917" spans="1:5" x14ac:dyDescent="0.35">
      <c r="A3917" s="125"/>
      <c r="B3917" s="126"/>
      <c r="C3917" s="50" t="s">
        <v>205</v>
      </c>
      <c r="D3917" s="28">
        <v>0.85</v>
      </c>
      <c r="E3917" s="27">
        <v>0</v>
      </c>
    </row>
    <row r="3918" spans="1:5" x14ac:dyDescent="0.35">
      <c r="A3918" s="125"/>
      <c r="B3918" s="126"/>
      <c r="C3918" s="50" t="s">
        <v>206</v>
      </c>
      <c r="D3918" s="28">
        <v>0.9</v>
      </c>
      <c r="E3918" s="27">
        <v>0</v>
      </c>
    </row>
    <row r="3919" spans="1:5" x14ac:dyDescent="0.35">
      <c r="A3919" s="125"/>
      <c r="B3919" s="126"/>
      <c r="C3919" s="50" t="s">
        <v>207</v>
      </c>
      <c r="D3919" s="28">
        <v>0.95</v>
      </c>
      <c r="E3919" s="27">
        <v>0</v>
      </c>
    </row>
    <row r="3920" spans="1:5" x14ac:dyDescent="0.35">
      <c r="A3920" s="125"/>
      <c r="B3920" s="126"/>
      <c r="C3920" s="50" t="s">
        <v>208</v>
      </c>
      <c r="D3920" s="28">
        <v>1</v>
      </c>
      <c r="E3920" s="27">
        <v>0</v>
      </c>
    </row>
    <row r="3921" spans="1:5" x14ac:dyDescent="0.35">
      <c r="A3921" s="125"/>
      <c r="B3921" s="126"/>
      <c r="C3921" s="49" t="s">
        <v>134</v>
      </c>
      <c r="D3921" s="26" t="s">
        <v>136</v>
      </c>
      <c r="E3921" s="26" t="s">
        <v>136</v>
      </c>
    </row>
    <row r="3922" spans="1:5" x14ac:dyDescent="0.35">
      <c r="A3922" s="125"/>
      <c r="B3922" s="126"/>
    </row>
    <row r="3923" spans="1:5" x14ac:dyDescent="0.35">
      <c r="A3923" s="125"/>
      <c r="B3923" s="126"/>
    </row>
    <row r="3924" spans="1:5" x14ac:dyDescent="0.35">
      <c r="A3924" s="125"/>
      <c r="B3924" s="126"/>
    </row>
    <row r="3925" spans="1:5" ht="15" customHeight="1" x14ac:dyDescent="0.35">
      <c r="A3925" s="125">
        <f>A3900+1</f>
        <v>158</v>
      </c>
      <c r="B3925" s="126" t="str">
        <f>"Lista  "  &amp;A3925&amp; "  "&amp; LOOKUP(A3925,'entrada datos Edificación'!$E$3:$E$239,'entrada datos Edificación'!$I$3:$I$239)</f>
        <v>Lista  158  alicatado cerámico</v>
      </c>
      <c r="C3925" s="49" t="s">
        <v>252</v>
      </c>
      <c r="D3925" s="27">
        <v>0</v>
      </c>
      <c r="E3925" s="27">
        <v>0</v>
      </c>
    </row>
    <row r="3926" spans="1:5" ht="15" customHeight="1" x14ac:dyDescent="0.35">
      <c r="A3926" s="125"/>
      <c r="B3926" s="126"/>
      <c r="C3926" s="50" t="s">
        <v>189</v>
      </c>
      <c r="D3926" s="28">
        <v>0.05</v>
      </c>
      <c r="E3926" s="27">
        <v>0</v>
      </c>
    </row>
    <row r="3927" spans="1:5" x14ac:dyDescent="0.35">
      <c r="A3927" s="125"/>
      <c r="B3927" s="126"/>
      <c r="C3927" s="50" t="s">
        <v>190</v>
      </c>
      <c r="D3927" s="28">
        <v>0.1</v>
      </c>
      <c r="E3927" s="27">
        <v>0</v>
      </c>
    </row>
    <row r="3928" spans="1:5" x14ac:dyDescent="0.35">
      <c r="A3928" s="125"/>
      <c r="B3928" s="126"/>
      <c r="C3928" s="50" t="s">
        <v>191</v>
      </c>
      <c r="D3928" s="28">
        <v>0.15</v>
      </c>
      <c r="E3928" s="27">
        <v>0</v>
      </c>
    </row>
    <row r="3929" spans="1:5" x14ac:dyDescent="0.35">
      <c r="A3929" s="125"/>
      <c r="B3929" s="126"/>
      <c r="C3929" s="50" t="s">
        <v>192</v>
      </c>
      <c r="D3929" s="28">
        <v>0.2</v>
      </c>
      <c r="E3929" s="27">
        <v>0</v>
      </c>
    </row>
    <row r="3930" spans="1:5" x14ac:dyDescent="0.35">
      <c r="A3930" s="125"/>
      <c r="B3930" s="126"/>
      <c r="C3930" s="50" t="s">
        <v>193</v>
      </c>
      <c r="D3930" s="28">
        <v>0.25</v>
      </c>
      <c r="E3930" s="27">
        <v>0</v>
      </c>
    </row>
    <row r="3931" spans="1:5" x14ac:dyDescent="0.35">
      <c r="A3931" s="125"/>
      <c r="B3931" s="126"/>
      <c r="C3931" s="50" t="s">
        <v>194</v>
      </c>
      <c r="D3931" s="28">
        <v>0.3</v>
      </c>
      <c r="E3931" s="27">
        <v>0</v>
      </c>
    </row>
    <row r="3932" spans="1:5" x14ac:dyDescent="0.35">
      <c r="A3932" s="125"/>
      <c r="B3932" s="126"/>
      <c r="C3932" s="50" t="s">
        <v>195</v>
      </c>
      <c r="D3932" s="28">
        <v>0.35</v>
      </c>
      <c r="E3932" s="27">
        <v>0</v>
      </c>
    </row>
    <row r="3933" spans="1:5" x14ac:dyDescent="0.35">
      <c r="A3933" s="125"/>
      <c r="B3933" s="126"/>
      <c r="C3933" s="50" t="s">
        <v>196</v>
      </c>
      <c r="D3933" s="28">
        <v>0.4</v>
      </c>
      <c r="E3933" s="27">
        <v>0</v>
      </c>
    </row>
    <row r="3934" spans="1:5" x14ac:dyDescent="0.35">
      <c r="A3934" s="125"/>
      <c r="B3934" s="126"/>
      <c r="C3934" s="50" t="s">
        <v>197</v>
      </c>
      <c r="D3934" s="28">
        <v>0.45</v>
      </c>
      <c r="E3934" s="27">
        <v>0</v>
      </c>
    </row>
    <row r="3935" spans="1:5" x14ac:dyDescent="0.35">
      <c r="A3935" s="125"/>
      <c r="B3935" s="126"/>
      <c r="C3935" s="50" t="s">
        <v>198</v>
      </c>
      <c r="D3935" s="28">
        <v>0.5</v>
      </c>
      <c r="E3935" s="27">
        <v>0</v>
      </c>
    </row>
    <row r="3936" spans="1:5" x14ac:dyDescent="0.35">
      <c r="A3936" s="125"/>
      <c r="B3936" s="126"/>
      <c r="C3936" s="50" t="s">
        <v>199</v>
      </c>
      <c r="D3936" s="28">
        <v>0.55000000000000004</v>
      </c>
      <c r="E3936" s="27">
        <v>0</v>
      </c>
    </row>
    <row r="3937" spans="1:5" x14ac:dyDescent="0.35">
      <c r="A3937" s="125"/>
      <c r="B3937" s="126"/>
      <c r="C3937" s="50" t="s">
        <v>200</v>
      </c>
      <c r="D3937" s="28">
        <v>0.6</v>
      </c>
      <c r="E3937" s="27">
        <v>0</v>
      </c>
    </row>
    <row r="3938" spans="1:5" x14ac:dyDescent="0.35">
      <c r="A3938" s="125"/>
      <c r="B3938" s="126"/>
      <c r="C3938" s="50" t="s">
        <v>201</v>
      </c>
      <c r="D3938" s="28">
        <v>0.65</v>
      </c>
      <c r="E3938" s="27">
        <v>0</v>
      </c>
    </row>
    <row r="3939" spans="1:5" x14ac:dyDescent="0.35">
      <c r="A3939" s="125"/>
      <c r="B3939" s="126"/>
      <c r="C3939" s="50" t="s">
        <v>202</v>
      </c>
      <c r="D3939" s="28">
        <v>0.7</v>
      </c>
      <c r="E3939" s="27">
        <v>0</v>
      </c>
    </row>
    <row r="3940" spans="1:5" x14ac:dyDescent="0.35">
      <c r="A3940" s="125"/>
      <c r="B3940" s="126"/>
      <c r="C3940" s="50" t="s">
        <v>203</v>
      </c>
      <c r="D3940" s="28">
        <v>0.75</v>
      </c>
      <c r="E3940" s="27">
        <v>0</v>
      </c>
    </row>
    <row r="3941" spans="1:5" x14ac:dyDescent="0.35">
      <c r="A3941" s="125"/>
      <c r="B3941" s="126"/>
      <c r="C3941" s="50" t="s">
        <v>204</v>
      </c>
      <c r="D3941" s="28">
        <v>0.8</v>
      </c>
      <c r="E3941" s="27">
        <v>0</v>
      </c>
    </row>
    <row r="3942" spans="1:5" x14ac:dyDescent="0.35">
      <c r="A3942" s="125"/>
      <c r="B3942" s="126"/>
      <c r="C3942" s="50" t="s">
        <v>205</v>
      </c>
      <c r="D3942" s="28">
        <v>0.85</v>
      </c>
      <c r="E3942" s="27">
        <v>0</v>
      </c>
    </row>
    <row r="3943" spans="1:5" x14ac:dyDescent="0.35">
      <c r="A3943" s="125"/>
      <c r="B3943" s="126"/>
      <c r="C3943" s="50" t="s">
        <v>206</v>
      </c>
      <c r="D3943" s="28">
        <v>0.9</v>
      </c>
      <c r="E3943" s="27">
        <v>0</v>
      </c>
    </row>
    <row r="3944" spans="1:5" x14ac:dyDescent="0.35">
      <c r="A3944" s="125"/>
      <c r="B3944" s="126"/>
      <c r="C3944" s="50" t="s">
        <v>207</v>
      </c>
      <c r="D3944" s="28">
        <v>0.95</v>
      </c>
      <c r="E3944" s="27">
        <v>0</v>
      </c>
    </row>
    <row r="3945" spans="1:5" x14ac:dyDescent="0.35">
      <c r="A3945" s="125"/>
      <c r="B3945" s="126"/>
      <c r="C3945" s="50" t="s">
        <v>208</v>
      </c>
      <c r="D3945" s="28">
        <v>1</v>
      </c>
      <c r="E3945" s="27">
        <v>0</v>
      </c>
    </row>
    <row r="3946" spans="1:5" x14ac:dyDescent="0.35">
      <c r="A3946" s="125"/>
      <c r="B3946" s="126"/>
      <c r="C3946" s="49" t="s">
        <v>134</v>
      </c>
      <c r="D3946" s="26" t="s">
        <v>136</v>
      </c>
      <c r="E3946" s="26" t="s">
        <v>136</v>
      </c>
    </row>
    <row r="3947" spans="1:5" x14ac:dyDescent="0.35">
      <c r="A3947" s="125"/>
      <c r="B3947" s="126"/>
    </row>
    <row r="3948" spans="1:5" x14ac:dyDescent="0.35">
      <c r="A3948" s="125"/>
      <c r="B3948" s="126"/>
    </row>
    <row r="3949" spans="1:5" x14ac:dyDescent="0.35">
      <c r="A3949" s="125"/>
      <c r="B3949" s="126"/>
    </row>
    <row r="3950" spans="1:5" ht="15" customHeight="1" x14ac:dyDescent="0.35">
      <c r="A3950" s="125">
        <f>A3925+1</f>
        <v>159</v>
      </c>
      <c r="B3950" s="126" t="str">
        <f>"Lista  "  &amp;A3950&amp; "  "&amp; LOOKUP(A3950,'entrada datos Edificación'!$E$3:$E$239,'entrada datos Edificación'!$I$3:$I$239)</f>
        <v>Lista  159  gres</v>
      </c>
      <c r="C3950" s="49" t="s">
        <v>252</v>
      </c>
      <c r="D3950" s="27">
        <v>0</v>
      </c>
      <c r="E3950" s="27">
        <v>0</v>
      </c>
    </row>
    <row r="3951" spans="1:5" ht="15" customHeight="1" x14ac:dyDescent="0.35">
      <c r="A3951" s="125"/>
      <c r="B3951" s="126"/>
      <c r="C3951" s="50" t="s">
        <v>189</v>
      </c>
      <c r="D3951" s="28">
        <v>0.05</v>
      </c>
      <c r="E3951" s="27">
        <v>0</v>
      </c>
    </row>
    <row r="3952" spans="1:5" x14ac:dyDescent="0.35">
      <c r="A3952" s="125"/>
      <c r="B3952" s="126"/>
      <c r="C3952" s="50" t="s">
        <v>190</v>
      </c>
      <c r="D3952" s="28">
        <v>0.1</v>
      </c>
      <c r="E3952" s="27">
        <v>0</v>
      </c>
    </row>
    <row r="3953" spans="1:5" x14ac:dyDescent="0.35">
      <c r="A3953" s="125"/>
      <c r="B3953" s="126"/>
      <c r="C3953" s="50" t="s">
        <v>191</v>
      </c>
      <c r="D3953" s="28">
        <v>0.15</v>
      </c>
      <c r="E3953" s="27">
        <v>0</v>
      </c>
    </row>
    <row r="3954" spans="1:5" x14ac:dyDescent="0.35">
      <c r="A3954" s="125"/>
      <c r="B3954" s="126"/>
      <c r="C3954" s="50" t="s">
        <v>192</v>
      </c>
      <c r="D3954" s="28">
        <v>0.2</v>
      </c>
      <c r="E3954" s="27">
        <v>0</v>
      </c>
    </row>
    <row r="3955" spans="1:5" x14ac:dyDescent="0.35">
      <c r="A3955" s="125"/>
      <c r="B3955" s="126"/>
      <c r="C3955" s="50" t="s">
        <v>193</v>
      </c>
      <c r="D3955" s="28">
        <v>0.25</v>
      </c>
      <c r="E3955" s="27">
        <v>0</v>
      </c>
    </row>
    <row r="3956" spans="1:5" x14ac:dyDescent="0.35">
      <c r="A3956" s="125"/>
      <c r="B3956" s="126"/>
      <c r="C3956" s="50" t="s">
        <v>194</v>
      </c>
      <c r="D3956" s="28">
        <v>0.3</v>
      </c>
      <c r="E3956" s="27">
        <v>0</v>
      </c>
    </row>
    <row r="3957" spans="1:5" x14ac:dyDescent="0.35">
      <c r="A3957" s="125"/>
      <c r="B3957" s="126"/>
      <c r="C3957" s="50" t="s">
        <v>195</v>
      </c>
      <c r="D3957" s="28">
        <v>0.35</v>
      </c>
      <c r="E3957" s="27">
        <v>0</v>
      </c>
    </row>
    <row r="3958" spans="1:5" x14ac:dyDescent="0.35">
      <c r="A3958" s="125"/>
      <c r="B3958" s="126"/>
      <c r="C3958" s="50" t="s">
        <v>196</v>
      </c>
      <c r="D3958" s="28">
        <v>0.4</v>
      </c>
      <c r="E3958" s="27">
        <v>0</v>
      </c>
    </row>
    <row r="3959" spans="1:5" x14ac:dyDescent="0.35">
      <c r="A3959" s="125"/>
      <c r="B3959" s="126"/>
      <c r="C3959" s="50" t="s">
        <v>197</v>
      </c>
      <c r="D3959" s="28">
        <v>0.45</v>
      </c>
      <c r="E3959" s="27">
        <v>0</v>
      </c>
    </row>
    <row r="3960" spans="1:5" x14ac:dyDescent="0.35">
      <c r="A3960" s="125"/>
      <c r="B3960" s="126"/>
      <c r="C3960" s="50" t="s">
        <v>198</v>
      </c>
      <c r="D3960" s="28">
        <v>0.5</v>
      </c>
      <c r="E3960" s="27">
        <v>0</v>
      </c>
    </row>
    <row r="3961" spans="1:5" x14ac:dyDescent="0.35">
      <c r="A3961" s="125"/>
      <c r="B3961" s="126"/>
      <c r="C3961" s="50" t="s">
        <v>199</v>
      </c>
      <c r="D3961" s="28">
        <v>0.55000000000000004</v>
      </c>
      <c r="E3961" s="27">
        <v>0</v>
      </c>
    </row>
    <row r="3962" spans="1:5" x14ac:dyDescent="0.35">
      <c r="A3962" s="125"/>
      <c r="B3962" s="126"/>
      <c r="C3962" s="50" t="s">
        <v>200</v>
      </c>
      <c r="D3962" s="28">
        <v>0.6</v>
      </c>
      <c r="E3962" s="27">
        <v>0</v>
      </c>
    </row>
    <row r="3963" spans="1:5" x14ac:dyDescent="0.35">
      <c r="A3963" s="125"/>
      <c r="B3963" s="126"/>
      <c r="C3963" s="50" t="s">
        <v>201</v>
      </c>
      <c r="D3963" s="28">
        <v>0.65</v>
      </c>
      <c r="E3963" s="27">
        <v>0</v>
      </c>
    </row>
    <row r="3964" spans="1:5" x14ac:dyDescent="0.35">
      <c r="A3964" s="125"/>
      <c r="B3964" s="126"/>
      <c r="C3964" s="50" t="s">
        <v>202</v>
      </c>
      <c r="D3964" s="28">
        <v>0.7</v>
      </c>
      <c r="E3964" s="27">
        <v>0</v>
      </c>
    </row>
    <row r="3965" spans="1:5" x14ac:dyDescent="0.35">
      <c r="A3965" s="125"/>
      <c r="B3965" s="126"/>
      <c r="C3965" s="50" t="s">
        <v>203</v>
      </c>
      <c r="D3965" s="28">
        <v>0.75</v>
      </c>
      <c r="E3965" s="27">
        <v>0</v>
      </c>
    </row>
    <row r="3966" spans="1:5" x14ac:dyDescent="0.35">
      <c r="A3966" s="125"/>
      <c r="B3966" s="126"/>
      <c r="C3966" s="50" t="s">
        <v>204</v>
      </c>
      <c r="D3966" s="28">
        <v>0.8</v>
      </c>
      <c r="E3966" s="27">
        <v>0</v>
      </c>
    </row>
    <row r="3967" spans="1:5" x14ac:dyDescent="0.35">
      <c r="A3967" s="125"/>
      <c r="B3967" s="126"/>
      <c r="C3967" s="50" t="s">
        <v>205</v>
      </c>
      <c r="D3967" s="28">
        <v>0.85</v>
      </c>
      <c r="E3967" s="27">
        <v>0</v>
      </c>
    </row>
    <row r="3968" spans="1:5" x14ac:dyDescent="0.35">
      <c r="A3968" s="125"/>
      <c r="B3968" s="126"/>
      <c r="C3968" s="50" t="s">
        <v>206</v>
      </c>
      <c r="D3968" s="28">
        <v>0.9</v>
      </c>
      <c r="E3968" s="27">
        <v>0</v>
      </c>
    </row>
    <row r="3969" spans="1:5" x14ac:dyDescent="0.35">
      <c r="A3969" s="125"/>
      <c r="B3969" s="126"/>
      <c r="C3969" s="50" t="s">
        <v>207</v>
      </c>
      <c r="D3969" s="28">
        <v>0.95</v>
      </c>
      <c r="E3969" s="27">
        <v>0</v>
      </c>
    </row>
    <row r="3970" spans="1:5" x14ac:dyDescent="0.35">
      <c r="A3970" s="125"/>
      <c r="B3970" s="126"/>
      <c r="C3970" s="50" t="s">
        <v>208</v>
      </c>
      <c r="D3970" s="28">
        <v>1</v>
      </c>
      <c r="E3970" s="27">
        <v>0</v>
      </c>
    </row>
    <row r="3971" spans="1:5" x14ac:dyDescent="0.35">
      <c r="A3971" s="125"/>
      <c r="B3971" s="126"/>
      <c r="C3971" s="49" t="s">
        <v>134</v>
      </c>
      <c r="D3971" s="26" t="s">
        <v>136</v>
      </c>
      <c r="E3971" s="26" t="s">
        <v>136</v>
      </c>
    </row>
    <row r="3972" spans="1:5" x14ac:dyDescent="0.35">
      <c r="A3972" s="125"/>
      <c r="B3972" s="126"/>
    </row>
    <row r="3973" spans="1:5" x14ac:dyDescent="0.35">
      <c r="A3973" s="125"/>
      <c r="B3973" s="126"/>
    </row>
    <row r="3974" spans="1:5" x14ac:dyDescent="0.35">
      <c r="A3974" s="125"/>
      <c r="B3974" s="126"/>
    </row>
    <row r="3975" spans="1:5" ht="15" customHeight="1" x14ac:dyDescent="0.35">
      <c r="A3975" s="125">
        <f>A3950+1</f>
        <v>160</v>
      </c>
      <c r="B3975" s="126" t="str">
        <f>"Lista  "  &amp;A3975&amp; "  "&amp; LOOKUP(A3975,'entrada datos Edificación'!$E$3:$E$239,'entrada datos Edificación'!$I$3:$I$239)</f>
        <v>Lista  160  revestimientos sintéticos</v>
      </c>
      <c r="C3975" s="49" t="s">
        <v>252</v>
      </c>
      <c r="D3975" s="27">
        <v>0</v>
      </c>
      <c r="E3975" s="27">
        <v>0</v>
      </c>
    </row>
    <row r="3976" spans="1:5" ht="15" customHeight="1" x14ac:dyDescent="0.35">
      <c r="A3976" s="125"/>
      <c r="B3976" s="126"/>
      <c r="C3976" s="50" t="s">
        <v>189</v>
      </c>
      <c r="D3976" s="28">
        <v>0.05</v>
      </c>
      <c r="E3976" s="27">
        <v>0</v>
      </c>
    </row>
    <row r="3977" spans="1:5" x14ac:dyDescent="0.35">
      <c r="A3977" s="125"/>
      <c r="B3977" s="126"/>
      <c r="C3977" s="50" t="s">
        <v>190</v>
      </c>
      <c r="D3977" s="28">
        <v>0.1</v>
      </c>
      <c r="E3977" s="27">
        <v>0</v>
      </c>
    </row>
    <row r="3978" spans="1:5" x14ac:dyDescent="0.35">
      <c r="A3978" s="125"/>
      <c r="B3978" s="126"/>
      <c r="C3978" s="50" t="s">
        <v>191</v>
      </c>
      <c r="D3978" s="28">
        <v>0.15</v>
      </c>
      <c r="E3978" s="27">
        <v>0</v>
      </c>
    </row>
    <row r="3979" spans="1:5" x14ac:dyDescent="0.35">
      <c r="A3979" s="125"/>
      <c r="B3979" s="126"/>
      <c r="C3979" s="50" t="s">
        <v>192</v>
      </c>
      <c r="D3979" s="28">
        <v>0.2</v>
      </c>
      <c r="E3979" s="27">
        <v>0</v>
      </c>
    </row>
    <row r="3980" spans="1:5" x14ac:dyDescent="0.35">
      <c r="A3980" s="125"/>
      <c r="B3980" s="126"/>
      <c r="C3980" s="50" t="s">
        <v>193</v>
      </c>
      <c r="D3980" s="28">
        <v>0.25</v>
      </c>
      <c r="E3980" s="27">
        <v>0</v>
      </c>
    </row>
    <row r="3981" spans="1:5" x14ac:dyDescent="0.35">
      <c r="A3981" s="125"/>
      <c r="B3981" s="126"/>
      <c r="C3981" s="50" t="s">
        <v>194</v>
      </c>
      <c r="D3981" s="28">
        <v>0.3</v>
      </c>
      <c r="E3981" s="27">
        <v>0</v>
      </c>
    </row>
    <row r="3982" spans="1:5" x14ac:dyDescent="0.35">
      <c r="A3982" s="125"/>
      <c r="B3982" s="126"/>
      <c r="C3982" s="50" t="s">
        <v>195</v>
      </c>
      <c r="D3982" s="28">
        <v>0.35</v>
      </c>
      <c r="E3982" s="27">
        <v>0</v>
      </c>
    </row>
    <row r="3983" spans="1:5" x14ac:dyDescent="0.35">
      <c r="A3983" s="125"/>
      <c r="B3983" s="126"/>
      <c r="C3983" s="50" t="s">
        <v>196</v>
      </c>
      <c r="D3983" s="28">
        <v>0.4</v>
      </c>
      <c r="E3983" s="27">
        <v>0</v>
      </c>
    </row>
    <row r="3984" spans="1:5" x14ac:dyDescent="0.35">
      <c r="A3984" s="125"/>
      <c r="B3984" s="126"/>
      <c r="C3984" s="50" t="s">
        <v>197</v>
      </c>
      <c r="D3984" s="28">
        <v>0.45</v>
      </c>
      <c r="E3984" s="27">
        <v>0</v>
      </c>
    </row>
    <row r="3985" spans="1:5" x14ac:dyDescent="0.35">
      <c r="A3985" s="125"/>
      <c r="B3985" s="126"/>
      <c r="C3985" s="50" t="s">
        <v>198</v>
      </c>
      <c r="D3985" s="28">
        <v>0.5</v>
      </c>
      <c r="E3985" s="27">
        <v>0</v>
      </c>
    </row>
    <row r="3986" spans="1:5" x14ac:dyDescent="0.35">
      <c r="A3986" s="125"/>
      <c r="B3986" s="126"/>
      <c r="C3986" s="50" t="s">
        <v>199</v>
      </c>
      <c r="D3986" s="28">
        <v>0.55000000000000004</v>
      </c>
      <c r="E3986" s="27">
        <v>0</v>
      </c>
    </row>
    <row r="3987" spans="1:5" x14ac:dyDescent="0.35">
      <c r="A3987" s="125"/>
      <c r="B3987" s="126"/>
      <c r="C3987" s="50" t="s">
        <v>200</v>
      </c>
      <c r="D3987" s="28">
        <v>0.6</v>
      </c>
      <c r="E3987" s="27">
        <v>0</v>
      </c>
    </row>
    <row r="3988" spans="1:5" x14ac:dyDescent="0.35">
      <c r="A3988" s="125"/>
      <c r="B3988" s="126"/>
      <c r="C3988" s="50" t="s">
        <v>201</v>
      </c>
      <c r="D3988" s="28">
        <v>0.65</v>
      </c>
      <c r="E3988" s="27">
        <v>0</v>
      </c>
    </row>
    <row r="3989" spans="1:5" x14ac:dyDescent="0.35">
      <c r="A3989" s="125"/>
      <c r="B3989" s="126"/>
      <c r="C3989" s="50" t="s">
        <v>202</v>
      </c>
      <c r="D3989" s="28">
        <v>0.7</v>
      </c>
      <c r="E3989" s="27">
        <v>0</v>
      </c>
    </row>
    <row r="3990" spans="1:5" x14ac:dyDescent="0.35">
      <c r="A3990" s="125"/>
      <c r="B3990" s="126"/>
      <c r="C3990" s="50" t="s">
        <v>203</v>
      </c>
      <c r="D3990" s="28">
        <v>0.75</v>
      </c>
      <c r="E3990" s="27">
        <v>0</v>
      </c>
    </row>
    <row r="3991" spans="1:5" x14ac:dyDescent="0.35">
      <c r="A3991" s="125"/>
      <c r="B3991" s="126"/>
      <c r="C3991" s="50" t="s">
        <v>204</v>
      </c>
      <c r="D3991" s="28">
        <v>0.8</v>
      </c>
      <c r="E3991" s="27">
        <v>0</v>
      </c>
    </row>
    <row r="3992" spans="1:5" x14ac:dyDescent="0.35">
      <c r="A3992" s="125"/>
      <c r="B3992" s="126"/>
      <c r="C3992" s="50" t="s">
        <v>205</v>
      </c>
      <c r="D3992" s="28">
        <v>0.85</v>
      </c>
      <c r="E3992" s="27">
        <v>0</v>
      </c>
    </row>
    <row r="3993" spans="1:5" x14ac:dyDescent="0.35">
      <c r="A3993" s="125"/>
      <c r="B3993" s="126"/>
      <c r="C3993" s="50" t="s">
        <v>206</v>
      </c>
      <c r="D3993" s="28">
        <v>0.9</v>
      </c>
      <c r="E3993" s="27">
        <v>0</v>
      </c>
    </row>
    <row r="3994" spans="1:5" x14ac:dyDescent="0.35">
      <c r="A3994" s="125"/>
      <c r="B3994" s="126"/>
      <c r="C3994" s="50" t="s">
        <v>207</v>
      </c>
      <c r="D3994" s="28">
        <v>0.95</v>
      </c>
      <c r="E3994" s="27">
        <v>0</v>
      </c>
    </row>
    <row r="3995" spans="1:5" x14ac:dyDescent="0.35">
      <c r="A3995" s="125"/>
      <c r="B3995" s="126"/>
      <c r="C3995" s="50" t="s">
        <v>208</v>
      </c>
      <c r="D3995" s="28">
        <v>1</v>
      </c>
      <c r="E3995" s="27">
        <v>0</v>
      </c>
    </row>
    <row r="3996" spans="1:5" x14ac:dyDescent="0.35">
      <c r="A3996" s="125"/>
      <c r="B3996" s="126"/>
      <c r="C3996" s="49" t="s">
        <v>134</v>
      </c>
      <c r="D3996" s="26" t="s">
        <v>136</v>
      </c>
      <c r="E3996" s="26" t="s">
        <v>136</v>
      </c>
    </row>
    <row r="3997" spans="1:5" x14ac:dyDescent="0.35">
      <c r="A3997" s="125"/>
      <c r="B3997" s="126"/>
    </row>
    <row r="3998" spans="1:5" x14ac:dyDescent="0.35">
      <c r="A3998" s="125"/>
      <c r="B3998" s="126"/>
    </row>
    <row r="3999" spans="1:5" x14ac:dyDescent="0.35">
      <c r="A3999" s="125"/>
      <c r="B3999" s="126"/>
    </row>
    <row r="4000" spans="1:5" ht="15" customHeight="1" x14ac:dyDescent="0.35">
      <c r="A4000" s="125">
        <f>A3975+1</f>
        <v>161</v>
      </c>
      <c r="B4000" s="126" t="str">
        <f>"Lista  "  &amp;A4000&amp; "  "&amp; LOOKUP(A4000,'entrada datos Edificación'!$E$3:$E$239,'entrada datos Edificación'!$I$3:$I$239)</f>
        <v>Lista  161  papel</v>
      </c>
      <c r="C4000" s="49" t="s">
        <v>252</v>
      </c>
      <c r="D4000" s="27">
        <v>0</v>
      </c>
      <c r="E4000" s="27">
        <v>0</v>
      </c>
    </row>
    <row r="4001" spans="1:5" ht="15" customHeight="1" x14ac:dyDescent="0.35">
      <c r="A4001" s="125"/>
      <c r="B4001" s="126"/>
      <c r="C4001" s="50" t="s">
        <v>189</v>
      </c>
      <c r="D4001" s="28">
        <v>0.05</v>
      </c>
      <c r="E4001" s="27">
        <v>0</v>
      </c>
    </row>
    <row r="4002" spans="1:5" x14ac:dyDescent="0.35">
      <c r="A4002" s="125"/>
      <c r="B4002" s="126"/>
      <c r="C4002" s="50" t="s">
        <v>190</v>
      </c>
      <c r="D4002" s="28">
        <v>0.1</v>
      </c>
      <c r="E4002" s="27">
        <v>0</v>
      </c>
    </row>
    <row r="4003" spans="1:5" x14ac:dyDescent="0.35">
      <c r="A4003" s="125"/>
      <c r="B4003" s="126"/>
      <c r="C4003" s="50" t="s">
        <v>191</v>
      </c>
      <c r="D4003" s="28">
        <v>0.15</v>
      </c>
      <c r="E4003" s="27">
        <v>0</v>
      </c>
    </row>
    <row r="4004" spans="1:5" x14ac:dyDescent="0.35">
      <c r="A4004" s="125"/>
      <c r="B4004" s="126"/>
      <c r="C4004" s="50" t="s">
        <v>192</v>
      </c>
      <c r="D4004" s="28">
        <v>0.2</v>
      </c>
      <c r="E4004" s="27">
        <v>0</v>
      </c>
    </row>
    <row r="4005" spans="1:5" x14ac:dyDescent="0.35">
      <c r="A4005" s="125"/>
      <c r="B4005" s="126"/>
      <c r="C4005" s="50" t="s">
        <v>193</v>
      </c>
      <c r="D4005" s="28">
        <v>0.25</v>
      </c>
      <c r="E4005" s="27">
        <v>0</v>
      </c>
    </row>
    <row r="4006" spans="1:5" x14ac:dyDescent="0.35">
      <c r="A4006" s="125"/>
      <c r="B4006" s="126"/>
      <c r="C4006" s="50" t="s">
        <v>194</v>
      </c>
      <c r="D4006" s="28">
        <v>0.3</v>
      </c>
      <c r="E4006" s="27">
        <v>0</v>
      </c>
    </row>
    <row r="4007" spans="1:5" x14ac:dyDescent="0.35">
      <c r="A4007" s="125"/>
      <c r="B4007" s="126"/>
      <c r="C4007" s="50" t="s">
        <v>195</v>
      </c>
      <c r="D4007" s="28">
        <v>0.35</v>
      </c>
      <c r="E4007" s="27">
        <v>0</v>
      </c>
    </row>
    <row r="4008" spans="1:5" x14ac:dyDescent="0.35">
      <c r="A4008" s="125"/>
      <c r="B4008" s="126"/>
      <c r="C4008" s="50" t="s">
        <v>196</v>
      </c>
      <c r="D4008" s="28">
        <v>0.4</v>
      </c>
      <c r="E4008" s="27">
        <v>0</v>
      </c>
    </row>
    <row r="4009" spans="1:5" x14ac:dyDescent="0.35">
      <c r="A4009" s="125"/>
      <c r="B4009" s="126"/>
      <c r="C4009" s="50" t="s">
        <v>197</v>
      </c>
      <c r="D4009" s="28">
        <v>0.45</v>
      </c>
      <c r="E4009" s="27">
        <v>0</v>
      </c>
    </row>
    <row r="4010" spans="1:5" x14ac:dyDescent="0.35">
      <c r="A4010" s="125"/>
      <c r="B4010" s="126"/>
      <c r="C4010" s="50" t="s">
        <v>198</v>
      </c>
      <c r="D4010" s="28">
        <v>0.5</v>
      </c>
      <c r="E4010" s="27">
        <v>0</v>
      </c>
    </row>
    <row r="4011" spans="1:5" x14ac:dyDescent="0.35">
      <c r="A4011" s="125"/>
      <c r="B4011" s="126"/>
      <c r="C4011" s="50" t="s">
        <v>199</v>
      </c>
      <c r="D4011" s="28">
        <v>0.55000000000000004</v>
      </c>
      <c r="E4011" s="27">
        <v>0</v>
      </c>
    </row>
    <row r="4012" spans="1:5" x14ac:dyDescent="0.35">
      <c r="A4012" s="125"/>
      <c r="B4012" s="126"/>
      <c r="C4012" s="50" t="s">
        <v>200</v>
      </c>
      <c r="D4012" s="28">
        <v>0.6</v>
      </c>
      <c r="E4012" s="27">
        <v>0</v>
      </c>
    </row>
    <row r="4013" spans="1:5" x14ac:dyDescent="0.35">
      <c r="A4013" s="125"/>
      <c r="B4013" s="126"/>
      <c r="C4013" s="50" t="s">
        <v>201</v>
      </c>
      <c r="D4013" s="28">
        <v>0.65</v>
      </c>
      <c r="E4013" s="27">
        <v>0</v>
      </c>
    </row>
    <row r="4014" spans="1:5" x14ac:dyDescent="0.35">
      <c r="A4014" s="125"/>
      <c r="B4014" s="126"/>
      <c r="C4014" s="50" t="s">
        <v>202</v>
      </c>
      <c r="D4014" s="28">
        <v>0.7</v>
      </c>
      <c r="E4014" s="27">
        <v>0</v>
      </c>
    </row>
    <row r="4015" spans="1:5" x14ac:dyDescent="0.35">
      <c r="A4015" s="125"/>
      <c r="B4015" s="126"/>
      <c r="C4015" s="50" t="s">
        <v>203</v>
      </c>
      <c r="D4015" s="28">
        <v>0.75</v>
      </c>
      <c r="E4015" s="27">
        <v>0</v>
      </c>
    </row>
    <row r="4016" spans="1:5" x14ac:dyDescent="0.35">
      <c r="A4016" s="125"/>
      <c r="B4016" s="126"/>
      <c r="C4016" s="50" t="s">
        <v>204</v>
      </c>
      <c r="D4016" s="28">
        <v>0.8</v>
      </c>
      <c r="E4016" s="27">
        <v>0</v>
      </c>
    </row>
    <row r="4017" spans="1:5" x14ac:dyDescent="0.35">
      <c r="A4017" s="125"/>
      <c r="B4017" s="126"/>
      <c r="C4017" s="50" t="s">
        <v>205</v>
      </c>
      <c r="D4017" s="28">
        <v>0.85</v>
      </c>
      <c r="E4017" s="27">
        <v>0</v>
      </c>
    </row>
    <row r="4018" spans="1:5" x14ac:dyDescent="0.35">
      <c r="A4018" s="125"/>
      <c r="B4018" s="126"/>
      <c r="C4018" s="50" t="s">
        <v>206</v>
      </c>
      <c r="D4018" s="28">
        <v>0.9</v>
      </c>
      <c r="E4018" s="27">
        <v>0</v>
      </c>
    </row>
    <row r="4019" spans="1:5" x14ac:dyDescent="0.35">
      <c r="A4019" s="125"/>
      <c r="B4019" s="126"/>
      <c r="C4019" s="50" t="s">
        <v>207</v>
      </c>
      <c r="D4019" s="28">
        <v>0.95</v>
      </c>
      <c r="E4019" s="27">
        <v>0</v>
      </c>
    </row>
    <row r="4020" spans="1:5" x14ac:dyDescent="0.35">
      <c r="A4020" s="125"/>
      <c r="B4020" s="126"/>
      <c r="C4020" s="50" t="s">
        <v>208</v>
      </c>
      <c r="D4020" s="28">
        <v>1</v>
      </c>
      <c r="E4020" s="27">
        <v>0</v>
      </c>
    </row>
    <row r="4021" spans="1:5" x14ac:dyDescent="0.35">
      <c r="A4021" s="125"/>
      <c r="B4021" s="126"/>
      <c r="C4021" s="49" t="s">
        <v>134</v>
      </c>
      <c r="D4021" s="26" t="s">
        <v>136</v>
      </c>
      <c r="E4021" s="26" t="s">
        <v>136</v>
      </c>
    </row>
    <row r="4022" spans="1:5" x14ac:dyDescent="0.35">
      <c r="A4022" s="125"/>
      <c r="B4022" s="126"/>
    </row>
    <row r="4023" spans="1:5" x14ac:dyDescent="0.35">
      <c r="A4023" s="125"/>
      <c r="B4023" s="126"/>
    </row>
    <row r="4024" spans="1:5" x14ac:dyDescent="0.35">
      <c r="A4024" s="125"/>
      <c r="B4024" s="126"/>
    </row>
    <row r="4025" spans="1:5" ht="15" customHeight="1" x14ac:dyDescent="0.35">
      <c r="A4025" s="125">
        <f>A4000+1</f>
        <v>162</v>
      </c>
      <c r="B4025" s="126" t="str">
        <f>"Lista  "  &amp;A4025&amp; "  "&amp; LOOKUP(A4025,'entrada datos Edificación'!$E$3:$E$239,'entrada datos Edificación'!$I$3:$I$239)</f>
        <v>Lista  162  pintura</v>
      </c>
      <c r="C4025" s="49" t="s">
        <v>252</v>
      </c>
      <c r="D4025" s="27">
        <v>0</v>
      </c>
      <c r="E4025" s="27">
        <v>0</v>
      </c>
    </row>
    <row r="4026" spans="1:5" ht="15" customHeight="1" x14ac:dyDescent="0.35">
      <c r="A4026" s="125"/>
      <c r="B4026" s="126"/>
      <c r="C4026" s="50" t="s">
        <v>189</v>
      </c>
      <c r="D4026" s="28">
        <v>0.05</v>
      </c>
      <c r="E4026" s="27">
        <v>0</v>
      </c>
    </row>
    <row r="4027" spans="1:5" x14ac:dyDescent="0.35">
      <c r="A4027" s="125"/>
      <c r="B4027" s="126"/>
      <c r="C4027" s="50" t="s">
        <v>190</v>
      </c>
      <c r="D4027" s="28">
        <v>0.1</v>
      </c>
      <c r="E4027" s="27">
        <v>0</v>
      </c>
    </row>
    <row r="4028" spans="1:5" x14ac:dyDescent="0.35">
      <c r="A4028" s="125"/>
      <c r="B4028" s="126"/>
      <c r="C4028" s="50" t="s">
        <v>191</v>
      </c>
      <c r="D4028" s="28">
        <v>0.15</v>
      </c>
      <c r="E4028" s="27">
        <v>0</v>
      </c>
    </row>
    <row r="4029" spans="1:5" x14ac:dyDescent="0.35">
      <c r="A4029" s="125"/>
      <c r="B4029" s="126"/>
      <c r="C4029" s="50" t="s">
        <v>192</v>
      </c>
      <c r="D4029" s="28">
        <v>0.2</v>
      </c>
      <c r="E4029" s="27">
        <v>0</v>
      </c>
    </row>
    <row r="4030" spans="1:5" x14ac:dyDescent="0.35">
      <c r="A4030" s="125"/>
      <c r="B4030" s="126"/>
      <c r="C4030" s="50" t="s">
        <v>193</v>
      </c>
      <c r="D4030" s="28">
        <v>0.25</v>
      </c>
      <c r="E4030" s="27">
        <v>0</v>
      </c>
    </row>
    <row r="4031" spans="1:5" x14ac:dyDescent="0.35">
      <c r="A4031" s="125"/>
      <c r="B4031" s="126"/>
      <c r="C4031" s="50" t="s">
        <v>194</v>
      </c>
      <c r="D4031" s="28">
        <v>0.3</v>
      </c>
      <c r="E4031" s="27">
        <v>0</v>
      </c>
    </row>
    <row r="4032" spans="1:5" x14ac:dyDescent="0.35">
      <c r="A4032" s="125"/>
      <c r="B4032" s="126"/>
      <c r="C4032" s="50" t="s">
        <v>195</v>
      </c>
      <c r="D4032" s="28">
        <v>0.35</v>
      </c>
      <c r="E4032" s="27">
        <v>0</v>
      </c>
    </row>
    <row r="4033" spans="1:5" x14ac:dyDescent="0.35">
      <c r="A4033" s="125"/>
      <c r="B4033" s="126"/>
      <c r="C4033" s="50" t="s">
        <v>196</v>
      </c>
      <c r="D4033" s="28">
        <v>0.4</v>
      </c>
      <c r="E4033" s="27">
        <v>0</v>
      </c>
    </row>
    <row r="4034" spans="1:5" x14ac:dyDescent="0.35">
      <c r="A4034" s="125"/>
      <c r="B4034" s="126"/>
      <c r="C4034" s="50" t="s">
        <v>197</v>
      </c>
      <c r="D4034" s="28">
        <v>0.45</v>
      </c>
      <c r="E4034" s="27">
        <v>0</v>
      </c>
    </row>
    <row r="4035" spans="1:5" x14ac:dyDescent="0.35">
      <c r="A4035" s="125"/>
      <c r="B4035" s="126"/>
      <c r="C4035" s="50" t="s">
        <v>198</v>
      </c>
      <c r="D4035" s="28">
        <v>0.5</v>
      </c>
      <c r="E4035" s="27">
        <v>0</v>
      </c>
    </row>
    <row r="4036" spans="1:5" x14ac:dyDescent="0.35">
      <c r="A4036" s="125"/>
      <c r="B4036" s="126"/>
      <c r="C4036" s="50" t="s">
        <v>199</v>
      </c>
      <c r="D4036" s="28">
        <v>0.55000000000000004</v>
      </c>
      <c r="E4036" s="27">
        <v>0</v>
      </c>
    </row>
    <row r="4037" spans="1:5" x14ac:dyDescent="0.35">
      <c r="A4037" s="125"/>
      <c r="B4037" s="126"/>
      <c r="C4037" s="50" t="s">
        <v>200</v>
      </c>
      <c r="D4037" s="28">
        <v>0.6</v>
      </c>
      <c r="E4037" s="27">
        <v>0</v>
      </c>
    </row>
    <row r="4038" spans="1:5" x14ac:dyDescent="0.35">
      <c r="A4038" s="125"/>
      <c r="B4038" s="126"/>
      <c r="C4038" s="50" t="s">
        <v>201</v>
      </c>
      <c r="D4038" s="28">
        <v>0.65</v>
      </c>
      <c r="E4038" s="27">
        <v>0</v>
      </c>
    </row>
    <row r="4039" spans="1:5" x14ac:dyDescent="0.35">
      <c r="A4039" s="125"/>
      <c r="B4039" s="126"/>
      <c r="C4039" s="50" t="s">
        <v>202</v>
      </c>
      <c r="D4039" s="28">
        <v>0.7</v>
      </c>
      <c r="E4039" s="27">
        <v>0</v>
      </c>
    </row>
    <row r="4040" spans="1:5" x14ac:dyDescent="0.35">
      <c r="A4040" s="125"/>
      <c r="B4040" s="126"/>
      <c r="C4040" s="50" t="s">
        <v>203</v>
      </c>
      <c r="D4040" s="28">
        <v>0.75</v>
      </c>
      <c r="E4040" s="27">
        <v>0</v>
      </c>
    </row>
    <row r="4041" spans="1:5" x14ac:dyDescent="0.35">
      <c r="A4041" s="125"/>
      <c r="B4041" s="126"/>
      <c r="C4041" s="50" t="s">
        <v>204</v>
      </c>
      <c r="D4041" s="28">
        <v>0.8</v>
      </c>
      <c r="E4041" s="27">
        <v>0</v>
      </c>
    </row>
    <row r="4042" spans="1:5" x14ac:dyDescent="0.35">
      <c r="A4042" s="125"/>
      <c r="B4042" s="126"/>
      <c r="C4042" s="50" t="s">
        <v>205</v>
      </c>
      <c r="D4042" s="28">
        <v>0.85</v>
      </c>
      <c r="E4042" s="27">
        <v>0</v>
      </c>
    </row>
    <row r="4043" spans="1:5" x14ac:dyDescent="0.35">
      <c r="A4043" s="125"/>
      <c r="B4043" s="126"/>
      <c r="C4043" s="50" t="s">
        <v>206</v>
      </c>
      <c r="D4043" s="28">
        <v>0.9</v>
      </c>
      <c r="E4043" s="27">
        <v>0</v>
      </c>
    </row>
    <row r="4044" spans="1:5" x14ac:dyDescent="0.35">
      <c r="A4044" s="125"/>
      <c r="B4044" s="126"/>
      <c r="C4044" s="50" t="s">
        <v>207</v>
      </c>
      <c r="D4044" s="28">
        <v>0.95</v>
      </c>
      <c r="E4044" s="27">
        <v>0</v>
      </c>
    </row>
    <row r="4045" spans="1:5" x14ac:dyDescent="0.35">
      <c r="A4045" s="125"/>
      <c r="B4045" s="126"/>
      <c r="C4045" s="50" t="s">
        <v>208</v>
      </c>
      <c r="D4045" s="28">
        <v>1</v>
      </c>
      <c r="E4045" s="27">
        <v>0</v>
      </c>
    </row>
    <row r="4046" spans="1:5" x14ac:dyDescent="0.35">
      <c r="A4046" s="125"/>
      <c r="B4046" s="126"/>
      <c r="C4046" s="49" t="s">
        <v>134</v>
      </c>
      <c r="D4046" s="26" t="s">
        <v>136</v>
      </c>
      <c r="E4046" s="26" t="s">
        <v>136</v>
      </c>
    </row>
    <row r="4047" spans="1:5" x14ac:dyDescent="0.35">
      <c r="A4047" s="125"/>
      <c r="B4047" s="126"/>
    </row>
    <row r="4048" spans="1:5" x14ac:dyDescent="0.35">
      <c r="A4048" s="125"/>
      <c r="B4048" s="126"/>
    </row>
    <row r="4049" spans="1:5" x14ac:dyDescent="0.35">
      <c r="A4049" s="125"/>
      <c r="B4049" s="126"/>
    </row>
    <row r="4050" spans="1:5" ht="15" customHeight="1" x14ac:dyDescent="0.35">
      <c r="A4050" s="125">
        <f>A4025+1</f>
        <v>163</v>
      </c>
      <c r="B4050" s="126" t="str">
        <f>"Lista  "  &amp;A4050&amp; "  "&amp; LOOKUP(A4050,'entrada datos Edificación'!$E$3:$E$239,'entrada datos Edificación'!$I$3:$I$239)</f>
        <v>Lista  163  mosaico de vidrio</v>
      </c>
      <c r="C4050" s="49" t="s">
        <v>252</v>
      </c>
      <c r="D4050" s="27">
        <v>0</v>
      </c>
      <c r="E4050" s="27">
        <v>0</v>
      </c>
    </row>
    <row r="4051" spans="1:5" ht="15" customHeight="1" x14ac:dyDescent="0.35">
      <c r="A4051" s="125"/>
      <c r="B4051" s="126"/>
      <c r="C4051" s="50" t="s">
        <v>189</v>
      </c>
      <c r="D4051" s="28">
        <v>0.05</v>
      </c>
      <c r="E4051" s="27">
        <v>0</v>
      </c>
    </row>
    <row r="4052" spans="1:5" x14ac:dyDescent="0.35">
      <c r="A4052" s="125"/>
      <c r="B4052" s="126"/>
      <c r="C4052" s="50" t="s">
        <v>190</v>
      </c>
      <c r="D4052" s="28">
        <v>0.1</v>
      </c>
      <c r="E4052" s="27">
        <v>0</v>
      </c>
    </row>
    <row r="4053" spans="1:5" x14ac:dyDescent="0.35">
      <c r="A4053" s="125"/>
      <c r="B4053" s="126"/>
      <c r="C4053" s="50" t="s">
        <v>191</v>
      </c>
      <c r="D4053" s="28">
        <v>0.15</v>
      </c>
      <c r="E4053" s="27">
        <v>0</v>
      </c>
    </row>
    <row r="4054" spans="1:5" x14ac:dyDescent="0.35">
      <c r="A4054" s="125"/>
      <c r="B4054" s="126"/>
      <c r="C4054" s="50" t="s">
        <v>192</v>
      </c>
      <c r="D4054" s="28">
        <v>0.2</v>
      </c>
      <c r="E4054" s="27">
        <v>0</v>
      </c>
    </row>
    <row r="4055" spans="1:5" x14ac:dyDescent="0.35">
      <c r="A4055" s="125"/>
      <c r="B4055" s="126"/>
      <c r="C4055" s="50" t="s">
        <v>193</v>
      </c>
      <c r="D4055" s="28">
        <v>0.25</v>
      </c>
      <c r="E4055" s="27">
        <v>0</v>
      </c>
    </row>
    <row r="4056" spans="1:5" x14ac:dyDescent="0.35">
      <c r="A4056" s="125"/>
      <c r="B4056" s="126"/>
      <c r="C4056" s="50" t="s">
        <v>194</v>
      </c>
      <c r="D4056" s="28">
        <v>0.3</v>
      </c>
      <c r="E4056" s="27">
        <v>0</v>
      </c>
    </row>
    <row r="4057" spans="1:5" x14ac:dyDescent="0.35">
      <c r="A4057" s="125"/>
      <c r="B4057" s="126"/>
      <c r="C4057" s="50" t="s">
        <v>195</v>
      </c>
      <c r="D4057" s="28">
        <v>0.35</v>
      </c>
      <c r="E4057" s="27">
        <v>0</v>
      </c>
    </row>
    <row r="4058" spans="1:5" x14ac:dyDescent="0.35">
      <c r="A4058" s="125"/>
      <c r="B4058" s="126"/>
      <c r="C4058" s="50" t="s">
        <v>196</v>
      </c>
      <c r="D4058" s="28">
        <v>0.4</v>
      </c>
      <c r="E4058" s="27">
        <v>0</v>
      </c>
    </row>
    <row r="4059" spans="1:5" x14ac:dyDescent="0.35">
      <c r="A4059" s="125"/>
      <c r="B4059" s="126"/>
      <c r="C4059" s="50" t="s">
        <v>197</v>
      </c>
      <c r="D4059" s="28">
        <v>0.45</v>
      </c>
      <c r="E4059" s="27">
        <v>0</v>
      </c>
    </row>
    <row r="4060" spans="1:5" x14ac:dyDescent="0.35">
      <c r="A4060" s="125"/>
      <c r="B4060" s="126"/>
      <c r="C4060" s="50" t="s">
        <v>198</v>
      </c>
      <c r="D4060" s="28">
        <v>0.5</v>
      </c>
      <c r="E4060" s="27">
        <v>0</v>
      </c>
    </row>
    <row r="4061" spans="1:5" x14ac:dyDescent="0.35">
      <c r="A4061" s="125"/>
      <c r="B4061" s="126"/>
      <c r="C4061" s="50" t="s">
        <v>199</v>
      </c>
      <c r="D4061" s="28">
        <v>0.55000000000000004</v>
      </c>
      <c r="E4061" s="27">
        <v>0</v>
      </c>
    </row>
    <row r="4062" spans="1:5" x14ac:dyDescent="0.35">
      <c r="A4062" s="125"/>
      <c r="B4062" s="126"/>
      <c r="C4062" s="50" t="s">
        <v>200</v>
      </c>
      <c r="D4062" s="28">
        <v>0.6</v>
      </c>
      <c r="E4062" s="27">
        <v>0</v>
      </c>
    </row>
    <row r="4063" spans="1:5" x14ac:dyDescent="0.35">
      <c r="A4063" s="125"/>
      <c r="B4063" s="126"/>
      <c r="C4063" s="50" t="s">
        <v>201</v>
      </c>
      <c r="D4063" s="28">
        <v>0.65</v>
      </c>
      <c r="E4063" s="27">
        <v>0</v>
      </c>
    </row>
    <row r="4064" spans="1:5" x14ac:dyDescent="0.35">
      <c r="A4064" s="125"/>
      <c r="B4064" s="126"/>
      <c r="C4064" s="50" t="s">
        <v>202</v>
      </c>
      <c r="D4064" s="28">
        <v>0.7</v>
      </c>
      <c r="E4064" s="27">
        <v>0</v>
      </c>
    </row>
    <row r="4065" spans="1:5" x14ac:dyDescent="0.35">
      <c r="A4065" s="125"/>
      <c r="B4065" s="126"/>
      <c r="C4065" s="50" t="s">
        <v>203</v>
      </c>
      <c r="D4065" s="28">
        <v>0.75</v>
      </c>
      <c r="E4065" s="27">
        <v>0</v>
      </c>
    </row>
    <row r="4066" spans="1:5" x14ac:dyDescent="0.35">
      <c r="A4066" s="125"/>
      <c r="B4066" s="126"/>
      <c r="C4066" s="50" t="s">
        <v>204</v>
      </c>
      <c r="D4066" s="28">
        <v>0.8</v>
      </c>
      <c r="E4066" s="27">
        <v>0</v>
      </c>
    </row>
    <row r="4067" spans="1:5" x14ac:dyDescent="0.35">
      <c r="A4067" s="125"/>
      <c r="B4067" s="126"/>
      <c r="C4067" s="50" t="s">
        <v>205</v>
      </c>
      <c r="D4067" s="28">
        <v>0.85</v>
      </c>
      <c r="E4067" s="27">
        <v>0</v>
      </c>
    </row>
    <row r="4068" spans="1:5" x14ac:dyDescent="0.35">
      <c r="A4068" s="125"/>
      <c r="B4068" s="126"/>
      <c r="C4068" s="50" t="s">
        <v>206</v>
      </c>
      <c r="D4068" s="28">
        <v>0.9</v>
      </c>
      <c r="E4068" s="27">
        <v>0</v>
      </c>
    </row>
    <row r="4069" spans="1:5" x14ac:dyDescent="0.35">
      <c r="A4069" s="125"/>
      <c r="B4069" s="126"/>
      <c r="C4069" s="50" t="s">
        <v>207</v>
      </c>
      <c r="D4069" s="28">
        <v>0.95</v>
      </c>
      <c r="E4069" s="27">
        <v>0</v>
      </c>
    </row>
    <row r="4070" spans="1:5" x14ac:dyDescent="0.35">
      <c r="A4070" s="125"/>
      <c r="B4070" s="126"/>
      <c r="C4070" s="50" t="s">
        <v>208</v>
      </c>
      <c r="D4070" s="28">
        <v>1</v>
      </c>
      <c r="E4070" s="27">
        <v>0</v>
      </c>
    </row>
    <row r="4071" spans="1:5" x14ac:dyDescent="0.35">
      <c r="A4071" s="125"/>
      <c r="B4071" s="126"/>
      <c r="C4071" s="49" t="s">
        <v>134</v>
      </c>
      <c r="D4071" s="26" t="s">
        <v>136</v>
      </c>
      <c r="E4071" s="26" t="s">
        <v>136</v>
      </c>
    </row>
    <row r="4072" spans="1:5" x14ac:dyDescent="0.35">
      <c r="A4072" s="125"/>
      <c r="B4072" s="126"/>
    </row>
    <row r="4073" spans="1:5" x14ac:dyDescent="0.35">
      <c r="A4073" s="125"/>
      <c r="B4073" s="126"/>
    </row>
    <row r="4074" spans="1:5" x14ac:dyDescent="0.35">
      <c r="A4074" s="125"/>
      <c r="B4074" s="126"/>
    </row>
    <row r="4075" spans="1:5" ht="15" customHeight="1" x14ac:dyDescent="0.35">
      <c r="A4075" s="125">
        <f>A4050+1</f>
        <v>164</v>
      </c>
      <c r="B4075" s="126" t="str">
        <f>"Lista  "  &amp;A4075&amp; "  "&amp; LOOKUP(A4075,'entrada datos Edificación'!$E$3:$E$239,'entrada datos Edificación'!$I$3:$I$239)</f>
        <v>Lista  164  composites</v>
      </c>
      <c r="C4075" s="49" t="s">
        <v>252</v>
      </c>
      <c r="D4075" s="27">
        <v>0</v>
      </c>
      <c r="E4075" s="27">
        <v>0</v>
      </c>
    </row>
    <row r="4076" spans="1:5" ht="15" customHeight="1" x14ac:dyDescent="0.35">
      <c r="A4076" s="125"/>
      <c r="B4076" s="126"/>
      <c r="C4076" s="50" t="s">
        <v>189</v>
      </c>
      <c r="D4076" s="28">
        <v>0.05</v>
      </c>
      <c r="E4076" s="27">
        <v>0</v>
      </c>
    </row>
    <row r="4077" spans="1:5" x14ac:dyDescent="0.35">
      <c r="A4077" s="125"/>
      <c r="B4077" s="126"/>
      <c r="C4077" s="50" t="s">
        <v>190</v>
      </c>
      <c r="D4077" s="28">
        <v>0.1</v>
      </c>
      <c r="E4077" s="27">
        <v>0</v>
      </c>
    </row>
    <row r="4078" spans="1:5" x14ac:dyDescent="0.35">
      <c r="A4078" s="125"/>
      <c r="B4078" s="126"/>
      <c r="C4078" s="50" t="s">
        <v>191</v>
      </c>
      <c r="D4078" s="28">
        <v>0.15</v>
      </c>
      <c r="E4078" s="27">
        <v>0</v>
      </c>
    </row>
    <row r="4079" spans="1:5" x14ac:dyDescent="0.35">
      <c r="A4079" s="125"/>
      <c r="B4079" s="126"/>
      <c r="C4079" s="50" t="s">
        <v>192</v>
      </c>
      <c r="D4079" s="28">
        <v>0.2</v>
      </c>
      <c r="E4079" s="27">
        <v>0</v>
      </c>
    </row>
    <row r="4080" spans="1:5" x14ac:dyDescent="0.35">
      <c r="A4080" s="125"/>
      <c r="B4080" s="126"/>
      <c r="C4080" s="50" t="s">
        <v>193</v>
      </c>
      <c r="D4080" s="28">
        <v>0.25</v>
      </c>
      <c r="E4080" s="27">
        <v>0</v>
      </c>
    </row>
    <row r="4081" spans="1:5" x14ac:dyDescent="0.35">
      <c r="A4081" s="125"/>
      <c r="B4081" s="126"/>
      <c r="C4081" s="50" t="s">
        <v>194</v>
      </c>
      <c r="D4081" s="28">
        <v>0.3</v>
      </c>
      <c r="E4081" s="27">
        <v>0</v>
      </c>
    </row>
    <row r="4082" spans="1:5" x14ac:dyDescent="0.35">
      <c r="A4082" s="125"/>
      <c r="B4082" s="126"/>
      <c r="C4082" s="50" t="s">
        <v>195</v>
      </c>
      <c r="D4082" s="28">
        <v>0.35</v>
      </c>
      <c r="E4082" s="27">
        <v>0</v>
      </c>
    </row>
    <row r="4083" spans="1:5" x14ac:dyDescent="0.35">
      <c r="A4083" s="125"/>
      <c r="B4083" s="126"/>
      <c r="C4083" s="50" t="s">
        <v>196</v>
      </c>
      <c r="D4083" s="28">
        <v>0.4</v>
      </c>
      <c r="E4083" s="27">
        <v>0</v>
      </c>
    </row>
    <row r="4084" spans="1:5" x14ac:dyDescent="0.35">
      <c r="A4084" s="125"/>
      <c r="B4084" s="126"/>
      <c r="C4084" s="50" t="s">
        <v>197</v>
      </c>
      <c r="D4084" s="28">
        <v>0.45</v>
      </c>
      <c r="E4084" s="27">
        <v>0</v>
      </c>
    </row>
    <row r="4085" spans="1:5" x14ac:dyDescent="0.35">
      <c r="A4085" s="125"/>
      <c r="B4085" s="126"/>
      <c r="C4085" s="50" t="s">
        <v>198</v>
      </c>
      <c r="D4085" s="28">
        <v>0.5</v>
      </c>
      <c r="E4085" s="27">
        <v>0</v>
      </c>
    </row>
    <row r="4086" spans="1:5" x14ac:dyDescent="0.35">
      <c r="A4086" s="125"/>
      <c r="B4086" s="126"/>
      <c r="C4086" s="50" t="s">
        <v>199</v>
      </c>
      <c r="D4086" s="28">
        <v>0.55000000000000004</v>
      </c>
      <c r="E4086" s="27">
        <v>0</v>
      </c>
    </row>
    <row r="4087" spans="1:5" x14ac:dyDescent="0.35">
      <c r="A4087" s="125"/>
      <c r="B4087" s="126"/>
      <c r="C4087" s="50" t="s">
        <v>200</v>
      </c>
      <c r="D4087" s="28">
        <v>0.6</v>
      </c>
      <c r="E4087" s="27">
        <v>0</v>
      </c>
    </row>
    <row r="4088" spans="1:5" x14ac:dyDescent="0.35">
      <c r="A4088" s="125"/>
      <c r="B4088" s="126"/>
      <c r="C4088" s="50" t="s">
        <v>201</v>
      </c>
      <c r="D4088" s="28">
        <v>0.65</v>
      </c>
      <c r="E4088" s="27">
        <v>0</v>
      </c>
    </row>
    <row r="4089" spans="1:5" x14ac:dyDescent="0.35">
      <c r="A4089" s="125"/>
      <c r="B4089" s="126"/>
      <c r="C4089" s="50" t="s">
        <v>202</v>
      </c>
      <c r="D4089" s="28">
        <v>0.7</v>
      </c>
      <c r="E4089" s="27">
        <v>0</v>
      </c>
    </row>
    <row r="4090" spans="1:5" x14ac:dyDescent="0.35">
      <c r="A4090" s="125"/>
      <c r="B4090" s="126"/>
      <c r="C4090" s="50" t="s">
        <v>203</v>
      </c>
      <c r="D4090" s="28">
        <v>0.75</v>
      </c>
      <c r="E4090" s="27">
        <v>0</v>
      </c>
    </row>
    <row r="4091" spans="1:5" x14ac:dyDescent="0.35">
      <c r="A4091" s="125"/>
      <c r="B4091" s="126"/>
      <c r="C4091" s="50" t="s">
        <v>204</v>
      </c>
      <c r="D4091" s="28">
        <v>0.8</v>
      </c>
      <c r="E4091" s="27">
        <v>0</v>
      </c>
    </row>
    <row r="4092" spans="1:5" x14ac:dyDescent="0.35">
      <c r="A4092" s="125"/>
      <c r="B4092" s="126"/>
      <c r="C4092" s="50" t="s">
        <v>205</v>
      </c>
      <c r="D4092" s="28">
        <v>0.85</v>
      </c>
      <c r="E4092" s="27">
        <v>0</v>
      </c>
    </row>
    <row r="4093" spans="1:5" x14ac:dyDescent="0.35">
      <c r="A4093" s="125"/>
      <c r="B4093" s="126"/>
      <c r="C4093" s="50" t="s">
        <v>206</v>
      </c>
      <c r="D4093" s="28">
        <v>0.9</v>
      </c>
      <c r="E4093" s="27">
        <v>0</v>
      </c>
    </row>
    <row r="4094" spans="1:5" x14ac:dyDescent="0.35">
      <c r="A4094" s="125"/>
      <c r="B4094" s="126"/>
      <c r="C4094" s="50" t="s">
        <v>207</v>
      </c>
      <c r="D4094" s="28">
        <v>0.95</v>
      </c>
      <c r="E4094" s="27">
        <v>0</v>
      </c>
    </row>
    <row r="4095" spans="1:5" x14ac:dyDescent="0.35">
      <c r="A4095" s="125"/>
      <c r="B4095" s="126"/>
      <c r="C4095" s="50" t="s">
        <v>208</v>
      </c>
      <c r="D4095" s="28">
        <v>1</v>
      </c>
      <c r="E4095" s="27">
        <v>0</v>
      </c>
    </row>
    <row r="4096" spans="1:5" x14ac:dyDescent="0.35">
      <c r="A4096" s="125"/>
      <c r="B4096" s="126"/>
      <c r="C4096" s="49" t="s">
        <v>134</v>
      </c>
      <c r="D4096" s="26" t="s">
        <v>136</v>
      </c>
      <c r="E4096" s="26" t="s">
        <v>136</v>
      </c>
    </row>
    <row r="4097" spans="1:5" x14ac:dyDescent="0.35">
      <c r="A4097" s="125"/>
      <c r="B4097" s="126"/>
    </row>
    <row r="4098" spans="1:5" x14ac:dyDescent="0.35">
      <c r="A4098" s="125"/>
      <c r="B4098" s="126"/>
    </row>
    <row r="4099" spans="1:5" x14ac:dyDescent="0.35">
      <c r="A4099" s="125"/>
      <c r="B4099" s="126"/>
    </row>
    <row r="4100" spans="1:5" ht="15" customHeight="1" x14ac:dyDescent="0.35">
      <c r="A4100" s="125">
        <f>A4075+1</f>
        <v>165</v>
      </c>
      <c r="B4100" s="126" t="str">
        <f>"Lista  "  &amp;A4100&amp; "  "&amp; LOOKUP(A4100,'entrada datos Edificación'!$E$3:$E$239,'entrada datos Edificación'!$I$3:$I$239)</f>
        <v>Lista  165  paramentos de origen biológico (ejem. micelio)</v>
      </c>
      <c r="C4100" s="49" t="s">
        <v>252</v>
      </c>
      <c r="D4100" s="27">
        <v>0</v>
      </c>
      <c r="E4100" s="27">
        <v>0</v>
      </c>
    </row>
    <row r="4101" spans="1:5" ht="15" customHeight="1" x14ac:dyDescent="0.35">
      <c r="A4101" s="125"/>
      <c r="B4101" s="126"/>
      <c r="C4101" s="50" t="s">
        <v>189</v>
      </c>
      <c r="D4101" s="28">
        <v>0.05</v>
      </c>
      <c r="E4101" s="27">
        <v>0</v>
      </c>
    </row>
    <row r="4102" spans="1:5" x14ac:dyDescent="0.35">
      <c r="A4102" s="125"/>
      <c r="B4102" s="126"/>
      <c r="C4102" s="50" t="s">
        <v>190</v>
      </c>
      <c r="D4102" s="28">
        <v>0.1</v>
      </c>
      <c r="E4102" s="27">
        <v>0</v>
      </c>
    </row>
    <row r="4103" spans="1:5" x14ac:dyDescent="0.35">
      <c r="A4103" s="125"/>
      <c r="B4103" s="126"/>
      <c r="C4103" s="50" t="s">
        <v>191</v>
      </c>
      <c r="D4103" s="28">
        <v>0.15</v>
      </c>
      <c r="E4103" s="27">
        <v>0</v>
      </c>
    </row>
    <row r="4104" spans="1:5" x14ac:dyDescent="0.35">
      <c r="A4104" s="125"/>
      <c r="B4104" s="126"/>
      <c r="C4104" s="50" t="s">
        <v>192</v>
      </c>
      <c r="D4104" s="28">
        <v>0.2</v>
      </c>
      <c r="E4104" s="27">
        <v>0</v>
      </c>
    </row>
    <row r="4105" spans="1:5" x14ac:dyDescent="0.35">
      <c r="A4105" s="125"/>
      <c r="B4105" s="126"/>
      <c r="C4105" s="50" t="s">
        <v>193</v>
      </c>
      <c r="D4105" s="28">
        <v>0.25</v>
      </c>
      <c r="E4105" s="27">
        <v>0</v>
      </c>
    </row>
    <row r="4106" spans="1:5" x14ac:dyDescent="0.35">
      <c r="A4106" s="125"/>
      <c r="B4106" s="126"/>
      <c r="C4106" s="50" t="s">
        <v>194</v>
      </c>
      <c r="D4106" s="28">
        <v>0.3</v>
      </c>
      <c r="E4106" s="27">
        <v>0</v>
      </c>
    </row>
    <row r="4107" spans="1:5" x14ac:dyDescent="0.35">
      <c r="A4107" s="125"/>
      <c r="B4107" s="126"/>
      <c r="C4107" s="50" t="s">
        <v>195</v>
      </c>
      <c r="D4107" s="28">
        <v>0.35</v>
      </c>
      <c r="E4107" s="27">
        <v>0</v>
      </c>
    </row>
    <row r="4108" spans="1:5" x14ac:dyDescent="0.35">
      <c r="A4108" s="125"/>
      <c r="B4108" s="126"/>
      <c r="C4108" s="50" t="s">
        <v>196</v>
      </c>
      <c r="D4108" s="28">
        <v>0.4</v>
      </c>
      <c r="E4108" s="27">
        <v>0</v>
      </c>
    </row>
    <row r="4109" spans="1:5" x14ac:dyDescent="0.35">
      <c r="A4109" s="125"/>
      <c r="B4109" s="126"/>
      <c r="C4109" s="50" t="s">
        <v>197</v>
      </c>
      <c r="D4109" s="28">
        <v>0.45</v>
      </c>
      <c r="E4109" s="27">
        <v>0</v>
      </c>
    </row>
    <row r="4110" spans="1:5" x14ac:dyDescent="0.35">
      <c r="A4110" s="125"/>
      <c r="B4110" s="126"/>
      <c r="C4110" s="50" t="s">
        <v>198</v>
      </c>
      <c r="D4110" s="28">
        <v>0.5</v>
      </c>
      <c r="E4110" s="27">
        <v>0</v>
      </c>
    </row>
    <row r="4111" spans="1:5" x14ac:dyDescent="0.35">
      <c r="A4111" s="125"/>
      <c r="B4111" s="126"/>
      <c r="C4111" s="50" t="s">
        <v>199</v>
      </c>
      <c r="D4111" s="28">
        <v>0.55000000000000004</v>
      </c>
      <c r="E4111" s="27">
        <v>0</v>
      </c>
    </row>
    <row r="4112" spans="1:5" x14ac:dyDescent="0.35">
      <c r="A4112" s="125"/>
      <c r="B4112" s="126"/>
      <c r="C4112" s="50" t="s">
        <v>200</v>
      </c>
      <c r="D4112" s="28">
        <v>0.6</v>
      </c>
      <c r="E4112" s="27">
        <v>0</v>
      </c>
    </row>
    <row r="4113" spans="1:5" x14ac:dyDescent="0.35">
      <c r="A4113" s="125"/>
      <c r="B4113" s="126"/>
      <c r="C4113" s="50" t="s">
        <v>201</v>
      </c>
      <c r="D4113" s="28">
        <v>0.65</v>
      </c>
      <c r="E4113" s="27">
        <v>0</v>
      </c>
    </row>
    <row r="4114" spans="1:5" x14ac:dyDescent="0.35">
      <c r="A4114" s="125"/>
      <c r="B4114" s="126"/>
      <c r="C4114" s="50" t="s">
        <v>202</v>
      </c>
      <c r="D4114" s="28">
        <v>0.7</v>
      </c>
      <c r="E4114" s="27">
        <v>0</v>
      </c>
    </row>
    <row r="4115" spans="1:5" x14ac:dyDescent="0.35">
      <c r="A4115" s="125"/>
      <c r="B4115" s="126"/>
      <c r="C4115" s="50" t="s">
        <v>203</v>
      </c>
      <c r="D4115" s="28">
        <v>0.75</v>
      </c>
      <c r="E4115" s="27">
        <v>0</v>
      </c>
    </row>
    <row r="4116" spans="1:5" x14ac:dyDescent="0.35">
      <c r="A4116" s="125"/>
      <c r="B4116" s="126"/>
      <c r="C4116" s="50" t="s">
        <v>204</v>
      </c>
      <c r="D4116" s="28">
        <v>0.8</v>
      </c>
      <c r="E4116" s="27">
        <v>0</v>
      </c>
    </row>
    <row r="4117" spans="1:5" x14ac:dyDescent="0.35">
      <c r="A4117" s="125"/>
      <c r="B4117" s="126"/>
      <c r="C4117" s="50" t="s">
        <v>205</v>
      </c>
      <c r="D4117" s="28">
        <v>0.85</v>
      </c>
      <c r="E4117" s="27">
        <v>0</v>
      </c>
    </row>
    <row r="4118" spans="1:5" x14ac:dyDescent="0.35">
      <c r="A4118" s="125"/>
      <c r="B4118" s="126"/>
      <c r="C4118" s="50" t="s">
        <v>206</v>
      </c>
      <c r="D4118" s="28">
        <v>0.9</v>
      </c>
      <c r="E4118" s="27">
        <v>0</v>
      </c>
    </row>
    <row r="4119" spans="1:5" x14ac:dyDescent="0.35">
      <c r="A4119" s="125"/>
      <c r="B4119" s="126"/>
      <c r="C4119" s="50" t="s">
        <v>207</v>
      </c>
      <c r="D4119" s="28">
        <v>0.95</v>
      </c>
      <c r="E4119" s="27">
        <v>0</v>
      </c>
    </row>
    <row r="4120" spans="1:5" x14ac:dyDescent="0.35">
      <c r="A4120" s="125"/>
      <c r="B4120" s="126"/>
      <c r="C4120" s="50" t="s">
        <v>208</v>
      </c>
      <c r="D4120" s="28">
        <v>1</v>
      </c>
      <c r="E4120" s="27">
        <v>0</v>
      </c>
    </row>
    <row r="4121" spans="1:5" x14ac:dyDescent="0.35">
      <c r="A4121" s="125"/>
      <c r="B4121" s="126"/>
      <c r="C4121" s="49" t="s">
        <v>134</v>
      </c>
      <c r="D4121" s="26" t="s">
        <v>136</v>
      </c>
      <c r="E4121" s="26" t="s">
        <v>136</v>
      </c>
    </row>
    <row r="4122" spans="1:5" x14ac:dyDescent="0.35">
      <c r="A4122" s="125"/>
      <c r="B4122" s="126"/>
    </row>
    <row r="4123" spans="1:5" x14ac:dyDescent="0.35">
      <c r="A4123" s="125"/>
      <c r="B4123" s="126"/>
    </row>
    <row r="4124" spans="1:5" x14ac:dyDescent="0.35">
      <c r="A4124" s="125"/>
      <c r="B4124" s="126"/>
    </row>
    <row r="4125" spans="1:5" ht="15" customHeight="1" x14ac:dyDescent="0.35">
      <c r="A4125" s="125">
        <f>A4100+1</f>
        <v>166</v>
      </c>
      <c r="B4125" s="126" t="str">
        <f>"Lista  "  &amp;A4125&amp; "  "&amp; LOOKUP(A4125,'entrada datos Edificación'!$E$3:$E$239,'entrada datos Edificación'!$I$3:$I$239)</f>
        <v>Lista  166  revocos basados en tierra</v>
      </c>
      <c r="C4125" s="49" t="s">
        <v>252</v>
      </c>
      <c r="D4125" s="27">
        <v>0</v>
      </c>
      <c r="E4125" s="27">
        <v>0</v>
      </c>
    </row>
    <row r="4126" spans="1:5" ht="15" customHeight="1" x14ac:dyDescent="0.35">
      <c r="A4126" s="125"/>
      <c r="B4126" s="126"/>
      <c r="C4126" s="50" t="s">
        <v>189</v>
      </c>
      <c r="D4126" s="28">
        <v>0.05</v>
      </c>
      <c r="E4126" s="27">
        <v>0</v>
      </c>
    </row>
    <row r="4127" spans="1:5" x14ac:dyDescent="0.35">
      <c r="A4127" s="125"/>
      <c r="B4127" s="126"/>
      <c r="C4127" s="50" t="s">
        <v>190</v>
      </c>
      <c r="D4127" s="28">
        <v>0.1</v>
      </c>
      <c r="E4127" s="27">
        <v>0</v>
      </c>
    </row>
    <row r="4128" spans="1:5" x14ac:dyDescent="0.35">
      <c r="A4128" s="125"/>
      <c r="B4128" s="126"/>
      <c r="C4128" s="50" t="s">
        <v>191</v>
      </c>
      <c r="D4128" s="28">
        <v>0.15</v>
      </c>
      <c r="E4128" s="27">
        <v>0</v>
      </c>
    </row>
    <row r="4129" spans="1:5" x14ac:dyDescent="0.35">
      <c r="A4129" s="125"/>
      <c r="B4129" s="126"/>
      <c r="C4129" s="50" t="s">
        <v>192</v>
      </c>
      <c r="D4129" s="28">
        <v>0.2</v>
      </c>
      <c r="E4129" s="27">
        <v>0</v>
      </c>
    </row>
    <row r="4130" spans="1:5" x14ac:dyDescent="0.35">
      <c r="A4130" s="125"/>
      <c r="B4130" s="126"/>
      <c r="C4130" s="50" t="s">
        <v>193</v>
      </c>
      <c r="D4130" s="28">
        <v>0.25</v>
      </c>
      <c r="E4130" s="27">
        <v>0</v>
      </c>
    </row>
    <row r="4131" spans="1:5" x14ac:dyDescent="0.35">
      <c r="A4131" s="125"/>
      <c r="B4131" s="126"/>
      <c r="C4131" s="50" t="s">
        <v>194</v>
      </c>
      <c r="D4131" s="28">
        <v>0.3</v>
      </c>
      <c r="E4131" s="27">
        <v>0</v>
      </c>
    </row>
    <row r="4132" spans="1:5" x14ac:dyDescent="0.35">
      <c r="A4132" s="125"/>
      <c r="B4132" s="126"/>
      <c r="C4132" s="50" t="s">
        <v>195</v>
      </c>
      <c r="D4132" s="28">
        <v>0.35</v>
      </c>
      <c r="E4132" s="27">
        <v>0</v>
      </c>
    </row>
    <row r="4133" spans="1:5" x14ac:dyDescent="0.35">
      <c r="A4133" s="125"/>
      <c r="B4133" s="126"/>
      <c r="C4133" s="50" t="s">
        <v>196</v>
      </c>
      <c r="D4133" s="28">
        <v>0.4</v>
      </c>
      <c r="E4133" s="27">
        <v>0</v>
      </c>
    </row>
    <row r="4134" spans="1:5" x14ac:dyDescent="0.35">
      <c r="A4134" s="125"/>
      <c r="B4134" s="126"/>
      <c r="C4134" s="50" t="s">
        <v>197</v>
      </c>
      <c r="D4134" s="28">
        <v>0.45</v>
      </c>
      <c r="E4134" s="27">
        <v>0</v>
      </c>
    </row>
    <row r="4135" spans="1:5" x14ac:dyDescent="0.35">
      <c r="A4135" s="125"/>
      <c r="B4135" s="126"/>
      <c r="C4135" s="50" t="s">
        <v>198</v>
      </c>
      <c r="D4135" s="28">
        <v>0.5</v>
      </c>
      <c r="E4135" s="27">
        <v>0</v>
      </c>
    </row>
    <row r="4136" spans="1:5" x14ac:dyDescent="0.35">
      <c r="A4136" s="125"/>
      <c r="B4136" s="126"/>
      <c r="C4136" s="50" t="s">
        <v>199</v>
      </c>
      <c r="D4136" s="28">
        <v>0.55000000000000004</v>
      </c>
      <c r="E4136" s="27">
        <v>0</v>
      </c>
    </row>
    <row r="4137" spans="1:5" x14ac:dyDescent="0.35">
      <c r="A4137" s="125"/>
      <c r="B4137" s="126"/>
      <c r="C4137" s="50" t="s">
        <v>200</v>
      </c>
      <c r="D4137" s="28">
        <v>0.6</v>
      </c>
      <c r="E4137" s="27">
        <v>0</v>
      </c>
    </row>
    <row r="4138" spans="1:5" x14ac:dyDescent="0.35">
      <c r="A4138" s="125"/>
      <c r="B4138" s="126"/>
      <c r="C4138" s="50" t="s">
        <v>201</v>
      </c>
      <c r="D4138" s="28">
        <v>0.65</v>
      </c>
      <c r="E4138" s="27">
        <v>0</v>
      </c>
    </row>
    <row r="4139" spans="1:5" x14ac:dyDescent="0.35">
      <c r="A4139" s="125"/>
      <c r="B4139" s="126"/>
      <c r="C4139" s="50" t="s">
        <v>202</v>
      </c>
      <c r="D4139" s="28">
        <v>0.7</v>
      </c>
      <c r="E4139" s="27">
        <v>0</v>
      </c>
    </row>
    <row r="4140" spans="1:5" x14ac:dyDescent="0.35">
      <c r="A4140" s="125"/>
      <c r="B4140" s="126"/>
      <c r="C4140" s="50" t="s">
        <v>203</v>
      </c>
      <c r="D4140" s="28">
        <v>0.75</v>
      </c>
      <c r="E4140" s="27">
        <v>0</v>
      </c>
    </row>
    <row r="4141" spans="1:5" x14ac:dyDescent="0.35">
      <c r="A4141" s="125"/>
      <c r="B4141" s="126"/>
      <c r="C4141" s="50" t="s">
        <v>204</v>
      </c>
      <c r="D4141" s="28">
        <v>0.8</v>
      </c>
      <c r="E4141" s="27">
        <v>0</v>
      </c>
    </row>
    <row r="4142" spans="1:5" x14ac:dyDescent="0.35">
      <c r="A4142" s="125"/>
      <c r="B4142" s="126"/>
      <c r="C4142" s="50" t="s">
        <v>205</v>
      </c>
      <c r="D4142" s="28">
        <v>0.85</v>
      </c>
      <c r="E4142" s="27">
        <v>0</v>
      </c>
    </row>
    <row r="4143" spans="1:5" x14ac:dyDescent="0.35">
      <c r="A4143" s="125"/>
      <c r="B4143" s="126"/>
      <c r="C4143" s="50" t="s">
        <v>206</v>
      </c>
      <c r="D4143" s="28">
        <v>0.9</v>
      </c>
      <c r="E4143" s="27">
        <v>0</v>
      </c>
    </row>
    <row r="4144" spans="1:5" x14ac:dyDescent="0.35">
      <c r="A4144" s="125"/>
      <c r="B4144" s="126"/>
      <c r="C4144" s="50" t="s">
        <v>207</v>
      </c>
      <c r="D4144" s="28">
        <v>0.95</v>
      </c>
      <c r="E4144" s="27">
        <v>0</v>
      </c>
    </row>
    <row r="4145" spans="1:5" x14ac:dyDescent="0.35">
      <c r="A4145" s="125"/>
      <c r="B4145" s="126"/>
      <c r="C4145" s="50" t="s">
        <v>208</v>
      </c>
      <c r="D4145" s="28">
        <v>1</v>
      </c>
      <c r="E4145" s="27">
        <v>0</v>
      </c>
    </row>
    <row r="4146" spans="1:5" x14ac:dyDescent="0.35">
      <c r="A4146" s="125"/>
      <c r="B4146" s="126"/>
      <c r="C4146" s="49" t="s">
        <v>134</v>
      </c>
      <c r="D4146" s="26" t="s">
        <v>136</v>
      </c>
      <c r="E4146" s="26" t="s">
        <v>136</v>
      </c>
    </row>
    <row r="4147" spans="1:5" x14ac:dyDescent="0.35">
      <c r="A4147" s="125"/>
      <c r="B4147" s="126"/>
    </row>
    <row r="4148" spans="1:5" x14ac:dyDescent="0.35">
      <c r="A4148" s="125"/>
      <c r="B4148" s="126"/>
    </row>
    <row r="4149" spans="1:5" x14ac:dyDescent="0.35">
      <c r="A4149" s="125"/>
      <c r="B4149" s="126"/>
    </row>
    <row r="4150" spans="1:5" ht="15" customHeight="1" x14ac:dyDescent="0.35">
      <c r="A4150" s="125">
        <f>A4125+1</f>
        <v>167</v>
      </c>
      <c r="B4150" s="126" t="str">
        <f>"Lista  "  &amp;A4150&amp; "  "&amp; LOOKUP(A4150,'entrada datos Edificación'!$E$3:$E$239,'entrada datos Edificación'!$I$3:$I$239)</f>
        <v>Lista  167  otros</v>
      </c>
      <c r="C4150" s="49" t="s">
        <v>252</v>
      </c>
      <c r="D4150" s="27">
        <v>0</v>
      </c>
      <c r="E4150" s="27">
        <v>0</v>
      </c>
    </row>
    <row r="4151" spans="1:5" ht="15" customHeight="1" x14ac:dyDescent="0.35">
      <c r="A4151" s="125"/>
      <c r="B4151" s="126"/>
      <c r="C4151" s="50" t="s">
        <v>189</v>
      </c>
      <c r="D4151" s="28">
        <v>0.05</v>
      </c>
      <c r="E4151" s="27">
        <v>0</v>
      </c>
    </row>
    <row r="4152" spans="1:5" x14ac:dyDescent="0.35">
      <c r="A4152" s="125"/>
      <c r="B4152" s="126"/>
      <c r="C4152" s="50" t="s">
        <v>190</v>
      </c>
      <c r="D4152" s="28">
        <v>0.1</v>
      </c>
      <c r="E4152" s="27">
        <v>0</v>
      </c>
    </row>
    <row r="4153" spans="1:5" x14ac:dyDescent="0.35">
      <c r="A4153" s="125"/>
      <c r="B4153" s="126"/>
      <c r="C4153" s="50" t="s">
        <v>191</v>
      </c>
      <c r="D4153" s="28">
        <v>0.15</v>
      </c>
      <c r="E4153" s="27">
        <v>0</v>
      </c>
    </row>
    <row r="4154" spans="1:5" x14ac:dyDescent="0.35">
      <c r="A4154" s="125"/>
      <c r="B4154" s="126"/>
      <c r="C4154" s="50" t="s">
        <v>192</v>
      </c>
      <c r="D4154" s="28">
        <v>0.2</v>
      </c>
      <c r="E4154" s="27">
        <v>0</v>
      </c>
    </row>
    <row r="4155" spans="1:5" x14ac:dyDescent="0.35">
      <c r="A4155" s="125"/>
      <c r="B4155" s="126"/>
      <c r="C4155" s="50" t="s">
        <v>193</v>
      </c>
      <c r="D4155" s="28">
        <v>0.25</v>
      </c>
      <c r="E4155" s="27">
        <v>0</v>
      </c>
    </row>
    <row r="4156" spans="1:5" x14ac:dyDescent="0.35">
      <c r="A4156" s="125"/>
      <c r="B4156" s="126"/>
      <c r="C4156" s="50" t="s">
        <v>194</v>
      </c>
      <c r="D4156" s="28">
        <v>0.3</v>
      </c>
      <c r="E4156" s="27">
        <v>0</v>
      </c>
    </row>
    <row r="4157" spans="1:5" x14ac:dyDescent="0.35">
      <c r="A4157" s="125"/>
      <c r="B4157" s="126"/>
      <c r="C4157" s="50" t="s">
        <v>195</v>
      </c>
      <c r="D4157" s="28">
        <v>0.35</v>
      </c>
      <c r="E4157" s="27">
        <v>0</v>
      </c>
    </row>
    <row r="4158" spans="1:5" x14ac:dyDescent="0.35">
      <c r="A4158" s="125"/>
      <c r="B4158" s="126"/>
      <c r="C4158" s="50" t="s">
        <v>196</v>
      </c>
      <c r="D4158" s="28">
        <v>0.4</v>
      </c>
      <c r="E4158" s="27">
        <v>0</v>
      </c>
    </row>
    <row r="4159" spans="1:5" x14ac:dyDescent="0.35">
      <c r="A4159" s="125"/>
      <c r="B4159" s="126"/>
      <c r="C4159" s="50" t="s">
        <v>197</v>
      </c>
      <c r="D4159" s="28">
        <v>0.45</v>
      </c>
      <c r="E4159" s="27">
        <v>0</v>
      </c>
    </row>
    <row r="4160" spans="1:5" x14ac:dyDescent="0.35">
      <c r="A4160" s="125"/>
      <c r="B4160" s="126"/>
      <c r="C4160" s="50" t="s">
        <v>198</v>
      </c>
      <c r="D4160" s="28">
        <v>0.5</v>
      </c>
      <c r="E4160" s="27">
        <v>0</v>
      </c>
    </row>
    <row r="4161" spans="1:5" x14ac:dyDescent="0.35">
      <c r="A4161" s="125"/>
      <c r="B4161" s="126"/>
      <c r="C4161" s="50" t="s">
        <v>199</v>
      </c>
      <c r="D4161" s="28">
        <v>0.55000000000000004</v>
      </c>
      <c r="E4161" s="27">
        <v>0</v>
      </c>
    </row>
    <row r="4162" spans="1:5" x14ac:dyDescent="0.35">
      <c r="A4162" s="125"/>
      <c r="B4162" s="126"/>
      <c r="C4162" s="50" t="s">
        <v>200</v>
      </c>
      <c r="D4162" s="28">
        <v>0.6</v>
      </c>
      <c r="E4162" s="27">
        <v>0</v>
      </c>
    </row>
    <row r="4163" spans="1:5" x14ac:dyDescent="0.35">
      <c r="A4163" s="125"/>
      <c r="B4163" s="126"/>
      <c r="C4163" s="50" t="s">
        <v>201</v>
      </c>
      <c r="D4163" s="28">
        <v>0.65</v>
      </c>
      <c r="E4163" s="27">
        <v>0</v>
      </c>
    </row>
    <row r="4164" spans="1:5" x14ac:dyDescent="0.35">
      <c r="A4164" s="125"/>
      <c r="B4164" s="126"/>
      <c r="C4164" s="50" t="s">
        <v>202</v>
      </c>
      <c r="D4164" s="28">
        <v>0.7</v>
      </c>
      <c r="E4164" s="27">
        <v>0</v>
      </c>
    </row>
    <row r="4165" spans="1:5" x14ac:dyDescent="0.35">
      <c r="A4165" s="125"/>
      <c r="B4165" s="126"/>
      <c r="C4165" s="50" t="s">
        <v>203</v>
      </c>
      <c r="D4165" s="28">
        <v>0.75</v>
      </c>
      <c r="E4165" s="27">
        <v>0</v>
      </c>
    </row>
    <row r="4166" spans="1:5" x14ac:dyDescent="0.35">
      <c r="A4166" s="125"/>
      <c r="B4166" s="126"/>
      <c r="C4166" s="50" t="s">
        <v>204</v>
      </c>
      <c r="D4166" s="28">
        <v>0.8</v>
      </c>
      <c r="E4166" s="27">
        <v>0</v>
      </c>
    </row>
    <row r="4167" spans="1:5" x14ac:dyDescent="0.35">
      <c r="A4167" s="125"/>
      <c r="B4167" s="126"/>
      <c r="C4167" s="50" t="s">
        <v>205</v>
      </c>
      <c r="D4167" s="28">
        <v>0.85</v>
      </c>
      <c r="E4167" s="27">
        <v>0</v>
      </c>
    </row>
    <row r="4168" spans="1:5" x14ac:dyDescent="0.35">
      <c r="A4168" s="125"/>
      <c r="B4168" s="126"/>
      <c r="C4168" s="50" t="s">
        <v>206</v>
      </c>
      <c r="D4168" s="28">
        <v>0.9</v>
      </c>
      <c r="E4168" s="27">
        <v>0</v>
      </c>
    </row>
    <row r="4169" spans="1:5" x14ac:dyDescent="0.35">
      <c r="A4169" s="125"/>
      <c r="B4169" s="126"/>
      <c r="C4169" s="50" t="s">
        <v>207</v>
      </c>
      <c r="D4169" s="28">
        <v>0.95</v>
      </c>
      <c r="E4169" s="27">
        <v>0</v>
      </c>
    </row>
    <row r="4170" spans="1:5" x14ac:dyDescent="0.35">
      <c r="A4170" s="125"/>
      <c r="B4170" s="126"/>
      <c r="C4170" s="50" t="s">
        <v>208</v>
      </c>
      <c r="D4170" s="28">
        <v>1</v>
      </c>
      <c r="E4170" s="27">
        <v>0</v>
      </c>
    </row>
    <row r="4171" spans="1:5" x14ac:dyDescent="0.35">
      <c r="A4171" s="125"/>
      <c r="B4171" s="126"/>
      <c r="C4171" s="49" t="s">
        <v>134</v>
      </c>
      <c r="D4171" s="26" t="s">
        <v>136</v>
      </c>
      <c r="E4171" s="26" t="s">
        <v>136</v>
      </c>
    </row>
    <row r="4172" spans="1:5" x14ac:dyDescent="0.35">
      <c r="A4172" s="125"/>
      <c r="B4172" s="126"/>
    </row>
    <row r="4173" spans="1:5" x14ac:dyDescent="0.35">
      <c r="A4173" s="125"/>
      <c r="B4173" s="126"/>
    </row>
    <row r="4174" spans="1:5" x14ac:dyDescent="0.35">
      <c r="A4174" s="125"/>
      <c r="B4174" s="126"/>
    </row>
    <row r="4175" spans="1:5" ht="15" customHeight="1" x14ac:dyDescent="0.35">
      <c r="A4175" s="125">
        <f>A4150+1</f>
        <v>168</v>
      </c>
      <c r="B4175" s="126" t="str">
        <f>"Lista  "  &amp;A4175&amp; "  "&amp; LOOKUP(A4175,'entrada datos Edificación'!$E$3:$E$239,'entrada datos Edificación'!$I$3:$I$239)</f>
        <v>Lista  168  terrazo</v>
      </c>
      <c r="C4175" s="49" t="s">
        <v>252</v>
      </c>
      <c r="D4175" s="27">
        <v>0</v>
      </c>
      <c r="E4175" s="27">
        <v>0</v>
      </c>
    </row>
    <row r="4176" spans="1:5" ht="15" customHeight="1" x14ac:dyDescent="0.35">
      <c r="A4176" s="125"/>
      <c r="B4176" s="126"/>
      <c r="C4176" s="50" t="s">
        <v>189</v>
      </c>
      <c r="D4176" s="28">
        <v>0.05</v>
      </c>
      <c r="E4176" s="27">
        <v>0</v>
      </c>
    </row>
    <row r="4177" spans="1:5" x14ac:dyDescent="0.35">
      <c r="A4177" s="125"/>
      <c r="B4177" s="126"/>
      <c r="C4177" s="50" t="s">
        <v>190</v>
      </c>
      <c r="D4177" s="28">
        <v>0.1</v>
      </c>
      <c r="E4177" s="27">
        <v>0</v>
      </c>
    </row>
    <row r="4178" spans="1:5" x14ac:dyDescent="0.35">
      <c r="A4178" s="125"/>
      <c r="B4178" s="126"/>
      <c r="C4178" s="50" t="s">
        <v>191</v>
      </c>
      <c r="D4178" s="28">
        <v>0.15</v>
      </c>
      <c r="E4178" s="27">
        <v>0</v>
      </c>
    </row>
    <row r="4179" spans="1:5" x14ac:dyDescent="0.35">
      <c r="A4179" s="125"/>
      <c r="B4179" s="126"/>
      <c r="C4179" s="50" t="s">
        <v>192</v>
      </c>
      <c r="D4179" s="28">
        <v>0.2</v>
      </c>
      <c r="E4179" s="27">
        <v>0</v>
      </c>
    </row>
    <row r="4180" spans="1:5" x14ac:dyDescent="0.35">
      <c r="A4180" s="125"/>
      <c r="B4180" s="126"/>
      <c r="C4180" s="50" t="s">
        <v>193</v>
      </c>
      <c r="D4180" s="28">
        <v>0.25</v>
      </c>
      <c r="E4180" s="27">
        <v>0</v>
      </c>
    </row>
    <row r="4181" spans="1:5" x14ac:dyDescent="0.35">
      <c r="A4181" s="125"/>
      <c r="B4181" s="126"/>
      <c r="C4181" s="50" t="s">
        <v>194</v>
      </c>
      <c r="D4181" s="28">
        <v>0.3</v>
      </c>
      <c r="E4181" s="27">
        <v>0</v>
      </c>
    </row>
    <row r="4182" spans="1:5" x14ac:dyDescent="0.35">
      <c r="A4182" s="125"/>
      <c r="B4182" s="126"/>
      <c r="C4182" s="50" t="s">
        <v>195</v>
      </c>
      <c r="D4182" s="28">
        <v>0.35</v>
      </c>
      <c r="E4182" s="27">
        <v>0</v>
      </c>
    </row>
    <row r="4183" spans="1:5" x14ac:dyDescent="0.35">
      <c r="A4183" s="125"/>
      <c r="B4183" s="126"/>
      <c r="C4183" s="50" t="s">
        <v>196</v>
      </c>
      <c r="D4183" s="28">
        <v>0.4</v>
      </c>
      <c r="E4183" s="27">
        <v>0</v>
      </c>
    </row>
    <row r="4184" spans="1:5" x14ac:dyDescent="0.35">
      <c r="A4184" s="125"/>
      <c r="B4184" s="126"/>
      <c r="C4184" s="50" t="s">
        <v>197</v>
      </c>
      <c r="D4184" s="28">
        <v>0.45</v>
      </c>
      <c r="E4184" s="27">
        <v>0</v>
      </c>
    </row>
    <row r="4185" spans="1:5" x14ac:dyDescent="0.35">
      <c r="A4185" s="125"/>
      <c r="B4185" s="126"/>
      <c r="C4185" s="50" t="s">
        <v>198</v>
      </c>
      <c r="D4185" s="28">
        <v>0.5</v>
      </c>
      <c r="E4185" s="27">
        <v>0</v>
      </c>
    </row>
    <row r="4186" spans="1:5" x14ac:dyDescent="0.35">
      <c r="A4186" s="125"/>
      <c r="B4186" s="126"/>
      <c r="C4186" s="50" t="s">
        <v>199</v>
      </c>
      <c r="D4186" s="28">
        <v>0.55000000000000004</v>
      </c>
      <c r="E4186" s="27">
        <v>0</v>
      </c>
    </row>
    <row r="4187" spans="1:5" x14ac:dyDescent="0.35">
      <c r="A4187" s="125"/>
      <c r="B4187" s="126"/>
      <c r="C4187" s="50" t="s">
        <v>200</v>
      </c>
      <c r="D4187" s="28">
        <v>0.6</v>
      </c>
      <c r="E4187" s="27">
        <v>0</v>
      </c>
    </row>
    <row r="4188" spans="1:5" x14ac:dyDescent="0.35">
      <c r="A4188" s="125"/>
      <c r="B4188" s="126"/>
      <c r="C4188" s="50" t="s">
        <v>201</v>
      </c>
      <c r="D4188" s="28">
        <v>0.65</v>
      </c>
      <c r="E4188" s="27">
        <v>0</v>
      </c>
    </row>
    <row r="4189" spans="1:5" x14ac:dyDescent="0.35">
      <c r="A4189" s="125"/>
      <c r="B4189" s="126"/>
      <c r="C4189" s="50" t="s">
        <v>202</v>
      </c>
      <c r="D4189" s="28">
        <v>0.7</v>
      </c>
      <c r="E4189" s="27">
        <v>0</v>
      </c>
    </row>
    <row r="4190" spans="1:5" x14ac:dyDescent="0.35">
      <c r="A4190" s="125"/>
      <c r="B4190" s="126"/>
      <c r="C4190" s="50" t="s">
        <v>203</v>
      </c>
      <c r="D4190" s="28">
        <v>0.75</v>
      </c>
      <c r="E4190" s="27">
        <v>0</v>
      </c>
    </row>
    <row r="4191" spans="1:5" x14ac:dyDescent="0.35">
      <c r="A4191" s="125"/>
      <c r="B4191" s="126"/>
      <c r="C4191" s="50" t="s">
        <v>204</v>
      </c>
      <c r="D4191" s="28">
        <v>0.8</v>
      </c>
      <c r="E4191" s="27">
        <v>0</v>
      </c>
    </row>
    <row r="4192" spans="1:5" x14ac:dyDescent="0.35">
      <c r="A4192" s="125"/>
      <c r="B4192" s="126"/>
      <c r="C4192" s="50" t="s">
        <v>205</v>
      </c>
      <c r="D4192" s="28">
        <v>0.85</v>
      </c>
      <c r="E4192" s="27">
        <v>0</v>
      </c>
    </row>
    <row r="4193" spans="1:5" x14ac:dyDescent="0.35">
      <c r="A4193" s="125"/>
      <c r="B4193" s="126"/>
      <c r="C4193" s="50" t="s">
        <v>206</v>
      </c>
      <c r="D4193" s="28">
        <v>0.9</v>
      </c>
      <c r="E4193" s="27">
        <v>0</v>
      </c>
    </row>
    <row r="4194" spans="1:5" x14ac:dyDescent="0.35">
      <c r="A4194" s="125"/>
      <c r="B4194" s="126"/>
      <c r="C4194" s="50" t="s">
        <v>207</v>
      </c>
      <c r="D4194" s="28">
        <v>0.95</v>
      </c>
      <c r="E4194" s="27">
        <v>0</v>
      </c>
    </row>
    <row r="4195" spans="1:5" x14ac:dyDescent="0.35">
      <c r="A4195" s="125"/>
      <c r="B4195" s="126"/>
      <c r="C4195" s="50" t="s">
        <v>208</v>
      </c>
      <c r="D4195" s="28">
        <v>1</v>
      </c>
      <c r="E4195" s="27">
        <v>0</v>
      </c>
    </row>
    <row r="4196" spans="1:5" x14ac:dyDescent="0.35">
      <c r="A4196" s="125"/>
      <c r="B4196" s="126"/>
      <c r="C4196" s="49" t="s">
        <v>134</v>
      </c>
      <c r="D4196" s="26" t="s">
        <v>136</v>
      </c>
      <c r="E4196" s="26" t="s">
        <v>136</v>
      </c>
    </row>
    <row r="4197" spans="1:5" x14ac:dyDescent="0.35">
      <c r="A4197" s="125"/>
      <c r="B4197" s="126"/>
    </row>
    <row r="4198" spans="1:5" x14ac:dyDescent="0.35">
      <c r="A4198" s="125"/>
      <c r="B4198" s="126"/>
    </row>
    <row r="4199" spans="1:5" x14ac:dyDescent="0.35">
      <c r="A4199" s="125"/>
      <c r="B4199" s="126"/>
    </row>
    <row r="4200" spans="1:5" ht="15" customHeight="1" x14ac:dyDescent="0.35">
      <c r="A4200" s="125">
        <f>A4175+1</f>
        <v>169</v>
      </c>
      <c r="B4200" s="126" t="str">
        <f>"Lista  "  &amp;A4200&amp; "  "&amp; LOOKUP(A4200,'entrada datos Edificación'!$E$3:$E$239,'entrada datos Edificación'!$I$3:$I$239)</f>
        <v>Lista  169  baldosa cerámica</v>
      </c>
      <c r="C4200" s="49" t="s">
        <v>252</v>
      </c>
      <c r="D4200" s="27">
        <v>0</v>
      </c>
      <c r="E4200" s="27">
        <v>0</v>
      </c>
    </row>
    <row r="4201" spans="1:5" ht="15" customHeight="1" x14ac:dyDescent="0.35">
      <c r="A4201" s="125"/>
      <c r="B4201" s="126"/>
      <c r="C4201" s="50" t="s">
        <v>189</v>
      </c>
      <c r="D4201" s="28">
        <v>0.05</v>
      </c>
      <c r="E4201" s="27">
        <v>0</v>
      </c>
    </row>
    <row r="4202" spans="1:5" x14ac:dyDescent="0.35">
      <c r="A4202" s="125"/>
      <c r="B4202" s="126"/>
      <c r="C4202" s="50" t="s">
        <v>190</v>
      </c>
      <c r="D4202" s="28">
        <v>0.1</v>
      </c>
      <c r="E4202" s="27">
        <v>0</v>
      </c>
    </row>
    <row r="4203" spans="1:5" x14ac:dyDescent="0.35">
      <c r="A4203" s="125"/>
      <c r="B4203" s="126"/>
      <c r="C4203" s="50" t="s">
        <v>191</v>
      </c>
      <c r="D4203" s="28">
        <v>0.15</v>
      </c>
      <c r="E4203" s="27">
        <v>0</v>
      </c>
    </row>
    <row r="4204" spans="1:5" x14ac:dyDescent="0.35">
      <c r="A4204" s="125"/>
      <c r="B4204" s="126"/>
      <c r="C4204" s="50" t="s">
        <v>192</v>
      </c>
      <c r="D4204" s="28">
        <v>0.2</v>
      </c>
      <c r="E4204" s="27">
        <v>0</v>
      </c>
    </row>
    <row r="4205" spans="1:5" x14ac:dyDescent="0.35">
      <c r="A4205" s="125"/>
      <c r="B4205" s="126"/>
      <c r="C4205" s="50" t="s">
        <v>193</v>
      </c>
      <c r="D4205" s="28">
        <v>0.25</v>
      </c>
      <c r="E4205" s="27">
        <v>0</v>
      </c>
    </row>
    <row r="4206" spans="1:5" x14ac:dyDescent="0.35">
      <c r="A4206" s="125"/>
      <c r="B4206" s="126"/>
      <c r="C4206" s="50" t="s">
        <v>194</v>
      </c>
      <c r="D4206" s="28">
        <v>0.3</v>
      </c>
      <c r="E4206" s="27">
        <v>0</v>
      </c>
    </row>
    <row r="4207" spans="1:5" x14ac:dyDescent="0.35">
      <c r="A4207" s="125"/>
      <c r="B4207" s="126"/>
      <c r="C4207" s="50" t="s">
        <v>195</v>
      </c>
      <c r="D4207" s="28">
        <v>0.35</v>
      </c>
      <c r="E4207" s="27">
        <v>0</v>
      </c>
    </row>
    <row r="4208" spans="1:5" x14ac:dyDescent="0.35">
      <c r="A4208" s="125"/>
      <c r="B4208" s="126"/>
      <c r="C4208" s="50" t="s">
        <v>196</v>
      </c>
      <c r="D4208" s="28">
        <v>0.4</v>
      </c>
      <c r="E4208" s="27">
        <v>0</v>
      </c>
    </row>
    <row r="4209" spans="1:5" x14ac:dyDescent="0.35">
      <c r="A4209" s="125"/>
      <c r="B4209" s="126"/>
      <c r="C4209" s="50" t="s">
        <v>197</v>
      </c>
      <c r="D4209" s="28">
        <v>0.45</v>
      </c>
      <c r="E4209" s="27">
        <v>0</v>
      </c>
    </row>
    <row r="4210" spans="1:5" x14ac:dyDescent="0.35">
      <c r="A4210" s="125"/>
      <c r="B4210" s="126"/>
      <c r="C4210" s="50" t="s">
        <v>198</v>
      </c>
      <c r="D4210" s="28">
        <v>0.5</v>
      </c>
      <c r="E4210" s="27">
        <v>0</v>
      </c>
    </row>
    <row r="4211" spans="1:5" x14ac:dyDescent="0.35">
      <c r="A4211" s="125"/>
      <c r="B4211" s="126"/>
      <c r="C4211" s="50" t="s">
        <v>199</v>
      </c>
      <c r="D4211" s="28">
        <v>0.55000000000000004</v>
      </c>
      <c r="E4211" s="27">
        <v>0</v>
      </c>
    </row>
    <row r="4212" spans="1:5" x14ac:dyDescent="0.35">
      <c r="A4212" s="125"/>
      <c r="B4212" s="126"/>
      <c r="C4212" s="50" t="s">
        <v>200</v>
      </c>
      <c r="D4212" s="28">
        <v>0.6</v>
      </c>
      <c r="E4212" s="27">
        <v>0</v>
      </c>
    </row>
    <row r="4213" spans="1:5" x14ac:dyDescent="0.35">
      <c r="A4213" s="125"/>
      <c r="B4213" s="126"/>
      <c r="C4213" s="50" t="s">
        <v>201</v>
      </c>
      <c r="D4213" s="28">
        <v>0.65</v>
      </c>
      <c r="E4213" s="27">
        <v>0</v>
      </c>
    </row>
    <row r="4214" spans="1:5" x14ac:dyDescent="0.35">
      <c r="A4214" s="125"/>
      <c r="B4214" s="126"/>
      <c r="C4214" s="50" t="s">
        <v>202</v>
      </c>
      <c r="D4214" s="28">
        <v>0.7</v>
      </c>
      <c r="E4214" s="27">
        <v>0</v>
      </c>
    </row>
    <row r="4215" spans="1:5" x14ac:dyDescent="0.35">
      <c r="A4215" s="125"/>
      <c r="B4215" s="126"/>
      <c r="C4215" s="50" t="s">
        <v>203</v>
      </c>
      <c r="D4215" s="28">
        <v>0.75</v>
      </c>
      <c r="E4215" s="27">
        <v>0</v>
      </c>
    </row>
    <row r="4216" spans="1:5" x14ac:dyDescent="0.35">
      <c r="A4216" s="125"/>
      <c r="B4216" s="126"/>
      <c r="C4216" s="50" t="s">
        <v>204</v>
      </c>
      <c r="D4216" s="28">
        <v>0.8</v>
      </c>
      <c r="E4216" s="27">
        <v>0</v>
      </c>
    </row>
    <row r="4217" spans="1:5" x14ac:dyDescent="0.35">
      <c r="A4217" s="125"/>
      <c r="B4217" s="126"/>
      <c r="C4217" s="50" t="s">
        <v>205</v>
      </c>
      <c r="D4217" s="28">
        <v>0.85</v>
      </c>
      <c r="E4217" s="27">
        <v>0</v>
      </c>
    </row>
    <row r="4218" spans="1:5" x14ac:dyDescent="0.35">
      <c r="A4218" s="125"/>
      <c r="B4218" s="126"/>
      <c r="C4218" s="50" t="s">
        <v>206</v>
      </c>
      <c r="D4218" s="28">
        <v>0.9</v>
      </c>
      <c r="E4218" s="27">
        <v>0</v>
      </c>
    </row>
    <row r="4219" spans="1:5" x14ac:dyDescent="0.35">
      <c r="A4219" s="125"/>
      <c r="B4219" s="126"/>
      <c r="C4219" s="50" t="s">
        <v>207</v>
      </c>
      <c r="D4219" s="28">
        <v>0.95</v>
      </c>
      <c r="E4219" s="27">
        <v>0</v>
      </c>
    </row>
    <row r="4220" spans="1:5" x14ac:dyDescent="0.35">
      <c r="A4220" s="125"/>
      <c r="B4220" s="126"/>
      <c r="C4220" s="50" t="s">
        <v>208</v>
      </c>
      <c r="D4220" s="28">
        <v>1</v>
      </c>
      <c r="E4220" s="27">
        <v>0</v>
      </c>
    </row>
    <row r="4221" spans="1:5" x14ac:dyDescent="0.35">
      <c r="A4221" s="125"/>
      <c r="B4221" s="126"/>
      <c r="C4221" s="49" t="s">
        <v>134</v>
      </c>
      <c r="D4221" s="26" t="s">
        <v>136</v>
      </c>
      <c r="E4221" s="26" t="s">
        <v>136</v>
      </c>
    </row>
    <row r="4222" spans="1:5" x14ac:dyDescent="0.35">
      <c r="A4222" s="125"/>
      <c r="B4222" s="126"/>
    </row>
    <row r="4223" spans="1:5" x14ac:dyDescent="0.35">
      <c r="A4223" s="125"/>
      <c r="B4223" s="126"/>
    </row>
    <row r="4224" spans="1:5" x14ac:dyDescent="0.35">
      <c r="A4224" s="125"/>
      <c r="B4224" s="126"/>
    </row>
    <row r="4225" spans="1:5" ht="15" customHeight="1" x14ac:dyDescent="0.35">
      <c r="A4225" s="125">
        <f>A4200+1</f>
        <v>170</v>
      </c>
      <c r="B4225" s="126" t="str">
        <f>"Lista  "  &amp;A4225&amp; "  "&amp; LOOKUP(A4225,'entrada datos Edificación'!$E$3:$E$239,'entrada datos Edificación'!$I$3:$I$239)</f>
        <v>Lista  170  piedra</v>
      </c>
      <c r="C4225" s="49" t="s">
        <v>252</v>
      </c>
      <c r="D4225" s="27">
        <v>0</v>
      </c>
      <c r="E4225" s="27">
        <v>0</v>
      </c>
    </row>
    <row r="4226" spans="1:5" ht="15" customHeight="1" x14ac:dyDescent="0.35">
      <c r="A4226" s="125"/>
      <c r="B4226" s="126"/>
      <c r="C4226" s="50" t="s">
        <v>189</v>
      </c>
      <c r="D4226" s="28">
        <v>0.05</v>
      </c>
      <c r="E4226" s="27">
        <v>0</v>
      </c>
    </row>
    <row r="4227" spans="1:5" x14ac:dyDescent="0.35">
      <c r="A4227" s="125"/>
      <c r="B4227" s="126"/>
      <c r="C4227" s="50" t="s">
        <v>190</v>
      </c>
      <c r="D4227" s="28">
        <v>0.1</v>
      </c>
      <c r="E4227" s="27">
        <v>0</v>
      </c>
    </row>
    <row r="4228" spans="1:5" x14ac:dyDescent="0.35">
      <c r="A4228" s="125"/>
      <c r="B4228" s="126"/>
      <c r="C4228" s="50" t="s">
        <v>191</v>
      </c>
      <c r="D4228" s="28">
        <v>0.15</v>
      </c>
      <c r="E4228" s="27">
        <v>0</v>
      </c>
    </row>
    <row r="4229" spans="1:5" x14ac:dyDescent="0.35">
      <c r="A4229" s="125"/>
      <c r="B4229" s="126"/>
      <c r="C4229" s="50" t="s">
        <v>192</v>
      </c>
      <c r="D4229" s="28">
        <v>0.2</v>
      </c>
      <c r="E4229" s="27">
        <v>0</v>
      </c>
    </row>
    <row r="4230" spans="1:5" x14ac:dyDescent="0.35">
      <c r="A4230" s="125"/>
      <c r="B4230" s="126"/>
      <c r="C4230" s="50" t="s">
        <v>193</v>
      </c>
      <c r="D4230" s="28">
        <v>0.25</v>
      </c>
      <c r="E4230" s="27">
        <v>0</v>
      </c>
    </row>
    <row r="4231" spans="1:5" x14ac:dyDescent="0.35">
      <c r="A4231" s="125"/>
      <c r="B4231" s="126"/>
      <c r="C4231" s="50" t="s">
        <v>194</v>
      </c>
      <c r="D4231" s="28">
        <v>0.3</v>
      </c>
      <c r="E4231" s="27">
        <v>0</v>
      </c>
    </row>
    <row r="4232" spans="1:5" x14ac:dyDescent="0.35">
      <c r="A4232" s="125"/>
      <c r="B4232" s="126"/>
      <c r="C4232" s="50" t="s">
        <v>195</v>
      </c>
      <c r="D4232" s="28">
        <v>0.35</v>
      </c>
      <c r="E4232" s="27">
        <v>0</v>
      </c>
    </row>
    <row r="4233" spans="1:5" x14ac:dyDescent="0.35">
      <c r="A4233" s="125"/>
      <c r="B4233" s="126"/>
      <c r="C4233" s="50" t="s">
        <v>196</v>
      </c>
      <c r="D4233" s="28">
        <v>0.4</v>
      </c>
      <c r="E4233" s="27">
        <v>0</v>
      </c>
    </row>
    <row r="4234" spans="1:5" x14ac:dyDescent="0.35">
      <c r="A4234" s="125"/>
      <c r="B4234" s="126"/>
      <c r="C4234" s="50" t="s">
        <v>197</v>
      </c>
      <c r="D4234" s="28">
        <v>0.45</v>
      </c>
      <c r="E4234" s="27">
        <v>0</v>
      </c>
    </row>
    <row r="4235" spans="1:5" x14ac:dyDescent="0.35">
      <c r="A4235" s="125"/>
      <c r="B4235" s="126"/>
      <c r="C4235" s="50" t="s">
        <v>198</v>
      </c>
      <c r="D4235" s="28">
        <v>0.5</v>
      </c>
      <c r="E4235" s="27">
        <v>0</v>
      </c>
    </row>
    <row r="4236" spans="1:5" x14ac:dyDescent="0.35">
      <c r="A4236" s="125"/>
      <c r="B4236" s="126"/>
      <c r="C4236" s="50" t="s">
        <v>199</v>
      </c>
      <c r="D4236" s="28">
        <v>0.55000000000000004</v>
      </c>
      <c r="E4236" s="27">
        <v>0</v>
      </c>
    </row>
    <row r="4237" spans="1:5" x14ac:dyDescent="0.35">
      <c r="A4237" s="125"/>
      <c r="B4237" s="126"/>
      <c r="C4237" s="50" t="s">
        <v>200</v>
      </c>
      <c r="D4237" s="28">
        <v>0.6</v>
      </c>
      <c r="E4237" s="27">
        <v>0</v>
      </c>
    </row>
    <row r="4238" spans="1:5" x14ac:dyDescent="0.35">
      <c r="A4238" s="125"/>
      <c r="B4238" s="126"/>
      <c r="C4238" s="50" t="s">
        <v>201</v>
      </c>
      <c r="D4238" s="28">
        <v>0.65</v>
      </c>
      <c r="E4238" s="27">
        <v>0</v>
      </c>
    </row>
    <row r="4239" spans="1:5" x14ac:dyDescent="0.35">
      <c r="A4239" s="125"/>
      <c r="B4239" s="126"/>
      <c r="C4239" s="50" t="s">
        <v>202</v>
      </c>
      <c r="D4239" s="28">
        <v>0.7</v>
      </c>
      <c r="E4239" s="27">
        <v>0</v>
      </c>
    </row>
    <row r="4240" spans="1:5" x14ac:dyDescent="0.35">
      <c r="A4240" s="125"/>
      <c r="B4240" s="126"/>
      <c r="C4240" s="50" t="s">
        <v>203</v>
      </c>
      <c r="D4240" s="28">
        <v>0.75</v>
      </c>
      <c r="E4240" s="27">
        <v>0</v>
      </c>
    </row>
    <row r="4241" spans="1:5" x14ac:dyDescent="0.35">
      <c r="A4241" s="125"/>
      <c r="B4241" s="126"/>
      <c r="C4241" s="50" t="s">
        <v>204</v>
      </c>
      <c r="D4241" s="28">
        <v>0.8</v>
      </c>
      <c r="E4241" s="27">
        <v>0</v>
      </c>
    </row>
    <row r="4242" spans="1:5" x14ac:dyDescent="0.35">
      <c r="A4242" s="125"/>
      <c r="B4242" s="126"/>
      <c r="C4242" s="50" t="s">
        <v>205</v>
      </c>
      <c r="D4242" s="28">
        <v>0.85</v>
      </c>
      <c r="E4242" s="27">
        <v>0</v>
      </c>
    </row>
    <row r="4243" spans="1:5" x14ac:dyDescent="0.35">
      <c r="A4243" s="125"/>
      <c r="B4243" s="126"/>
      <c r="C4243" s="50" t="s">
        <v>206</v>
      </c>
      <c r="D4243" s="28">
        <v>0.9</v>
      </c>
      <c r="E4243" s="27">
        <v>0</v>
      </c>
    </row>
    <row r="4244" spans="1:5" x14ac:dyDescent="0.35">
      <c r="A4244" s="125"/>
      <c r="B4244" s="126"/>
      <c r="C4244" s="50" t="s">
        <v>207</v>
      </c>
      <c r="D4244" s="28">
        <v>0.95</v>
      </c>
      <c r="E4244" s="27">
        <v>0</v>
      </c>
    </row>
    <row r="4245" spans="1:5" x14ac:dyDescent="0.35">
      <c r="A4245" s="125"/>
      <c r="B4245" s="126"/>
      <c r="C4245" s="50" t="s">
        <v>208</v>
      </c>
      <c r="D4245" s="28">
        <v>1</v>
      </c>
      <c r="E4245" s="27">
        <v>0</v>
      </c>
    </row>
    <row r="4246" spans="1:5" x14ac:dyDescent="0.35">
      <c r="A4246" s="125"/>
      <c r="B4246" s="126"/>
      <c r="C4246" s="49" t="s">
        <v>134</v>
      </c>
      <c r="D4246" s="26" t="s">
        <v>136</v>
      </c>
      <c r="E4246" s="26" t="s">
        <v>136</v>
      </c>
    </row>
    <row r="4247" spans="1:5" x14ac:dyDescent="0.35">
      <c r="A4247" s="125"/>
      <c r="B4247" s="126"/>
    </row>
    <row r="4248" spans="1:5" x14ac:dyDescent="0.35">
      <c r="A4248" s="125"/>
      <c r="B4248" s="126"/>
    </row>
    <row r="4249" spans="1:5" x14ac:dyDescent="0.35">
      <c r="A4249" s="125"/>
      <c r="B4249" s="126"/>
    </row>
    <row r="4250" spans="1:5" ht="15" customHeight="1" x14ac:dyDescent="0.35">
      <c r="A4250" s="125">
        <f>A4225+1</f>
        <v>171</v>
      </c>
      <c r="B4250" s="126" t="str">
        <f>"Lista  "  &amp;A4250&amp; "  "&amp; LOOKUP(A4250,'entrada datos Edificación'!$E$3:$E$239,'entrada datos Edificación'!$I$3:$I$239)</f>
        <v xml:space="preserve">Lista  171  madera </v>
      </c>
      <c r="C4250" s="49" t="s">
        <v>252</v>
      </c>
      <c r="D4250" s="27">
        <v>0</v>
      </c>
      <c r="E4250" s="27">
        <v>0</v>
      </c>
    </row>
    <row r="4251" spans="1:5" ht="15" customHeight="1" x14ac:dyDescent="0.35">
      <c r="A4251" s="125"/>
      <c r="B4251" s="126"/>
      <c r="C4251" s="50" t="s">
        <v>189</v>
      </c>
      <c r="D4251" s="28">
        <v>0.05</v>
      </c>
      <c r="E4251" s="27">
        <v>0</v>
      </c>
    </row>
    <row r="4252" spans="1:5" x14ac:dyDescent="0.35">
      <c r="A4252" s="125"/>
      <c r="B4252" s="126"/>
      <c r="C4252" s="50" t="s">
        <v>190</v>
      </c>
      <c r="D4252" s="28">
        <v>0.1</v>
      </c>
      <c r="E4252" s="27">
        <v>0</v>
      </c>
    </row>
    <row r="4253" spans="1:5" x14ac:dyDescent="0.35">
      <c r="A4253" s="125"/>
      <c r="B4253" s="126"/>
      <c r="C4253" s="50" t="s">
        <v>191</v>
      </c>
      <c r="D4253" s="28">
        <v>0.15</v>
      </c>
      <c r="E4253" s="27">
        <v>0</v>
      </c>
    </row>
    <row r="4254" spans="1:5" x14ac:dyDescent="0.35">
      <c r="A4254" s="125"/>
      <c r="B4254" s="126"/>
      <c r="C4254" s="50" t="s">
        <v>192</v>
      </c>
      <c r="D4254" s="28">
        <v>0.2</v>
      </c>
      <c r="E4254" s="27">
        <v>0</v>
      </c>
    </row>
    <row r="4255" spans="1:5" x14ac:dyDescent="0.35">
      <c r="A4255" s="125"/>
      <c r="B4255" s="126"/>
      <c r="C4255" s="50" t="s">
        <v>193</v>
      </c>
      <c r="D4255" s="28">
        <v>0.25</v>
      </c>
      <c r="E4255" s="27">
        <v>0</v>
      </c>
    </row>
    <row r="4256" spans="1:5" x14ac:dyDescent="0.35">
      <c r="A4256" s="125"/>
      <c r="B4256" s="126"/>
      <c r="C4256" s="50" t="s">
        <v>194</v>
      </c>
      <c r="D4256" s="28">
        <v>0.3</v>
      </c>
      <c r="E4256" s="27">
        <v>0</v>
      </c>
    </row>
    <row r="4257" spans="1:5" x14ac:dyDescent="0.35">
      <c r="A4257" s="125"/>
      <c r="B4257" s="126"/>
      <c r="C4257" s="50" t="s">
        <v>195</v>
      </c>
      <c r="D4257" s="28">
        <v>0.35</v>
      </c>
      <c r="E4257" s="27">
        <v>0</v>
      </c>
    </row>
    <row r="4258" spans="1:5" x14ac:dyDescent="0.35">
      <c r="A4258" s="125"/>
      <c r="B4258" s="126"/>
      <c r="C4258" s="50" t="s">
        <v>196</v>
      </c>
      <c r="D4258" s="28">
        <v>0.4</v>
      </c>
      <c r="E4258" s="27">
        <v>0</v>
      </c>
    </row>
    <row r="4259" spans="1:5" x14ac:dyDescent="0.35">
      <c r="A4259" s="125"/>
      <c r="B4259" s="126"/>
      <c r="C4259" s="50" t="s">
        <v>197</v>
      </c>
      <c r="D4259" s="28">
        <v>0.45</v>
      </c>
      <c r="E4259" s="27">
        <v>0</v>
      </c>
    </row>
    <row r="4260" spans="1:5" x14ac:dyDescent="0.35">
      <c r="A4260" s="125"/>
      <c r="B4260" s="126"/>
      <c r="C4260" s="50" t="s">
        <v>198</v>
      </c>
      <c r="D4260" s="28">
        <v>0.5</v>
      </c>
      <c r="E4260" s="27">
        <v>0</v>
      </c>
    </row>
    <row r="4261" spans="1:5" x14ac:dyDescent="0.35">
      <c r="A4261" s="125"/>
      <c r="B4261" s="126"/>
      <c r="C4261" s="50" t="s">
        <v>199</v>
      </c>
      <c r="D4261" s="28">
        <v>0.55000000000000004</v>
      </c>
      <c r="E4261" s="27">
        <v>0</v>
      </c>
    </row>
    <row r="4262" spans="1:5" x14ac:dyDescent="0.35">
      <c r="A4262" s="125"/>
      <c r="B4262" s="126"/>
      <c r="C4262" s="50" t="s">
        <v>200</v>
      </c>
      <c r="D4262" s="28">
        <v>0.6</v>
      </c>
      <c r="E4262" s="27">
        <v>0</v>
      </c>
    </row>
    <row r="4263" spans="1:5" x14ac:dyDescent="0.35">
      <c r="A4263" s="125"/>
      <c r="B4263" s="126"/>
      <c r="C4263" s="50" t="s">
        <v>201</v>
      </c>
      <c r="D4263" s="28">
        <v>0.65</v>
      </c>
      <c r="E4263" s="27">
        <v>0</v>
      </c>
    </row>
    <row r="4264" spans="1:5" x14ac:dyDescent="0.35">
      <c r="A4264" s="125"/>
      <c r="B4264" s="126"/>
      <c r="C4264" s="50" t="s">
        <v>202</v>
      </c>
      <c r="D4264" s="28">
        <v>0.7</v>
      </c>
      <c r="E4264" s="27">
        <v>0</v>
      </c>
    </row>
    <row r="4265" spans="1:5" x14ac:dyDescent="0.35">
      <c r="A4265" s="125"/>
      <c r="B4265" s="126"/>
      <c r="C4265" s="50" t="s">
        <v>203</v>
      </c>
      <c r="D4265" s="28">
        <v>0.75</v>
      </c>
      <c r="E4265" s="27">
        <v>0</v>
      </c>
    </row>
    <row r="4266" spans="1:5" x14ac:dyDescent="0.35">
      <c r="A4266" s="125"/>
      <c r="B4266" s="126"/>
      <c r="C4266" s="50" t="s">
        <v>204</v>
      </c>
      <c r="D4266" s="28">
        <v>0.8</v>
      </c>
      <c r="E4266" s="27">
        <v>0</v>
      </c>
    </row>
    <row r="4267" spans="1:5" x14ac:dyDescent="0.35">
      <c r="A4267" s="125"/>
      <c r="B4267" s="126"/>
      <c r="C4267" s="50" t="s">
        <v>205</v>
      </c>
      <c r="D4267" s="28">
        <v>0.85</v>
      </c>
      <c r="E4267" s="27">
        <v>0</v>
      </c>
    </row>
    <row r="4268" spans="1:5" x14ac:dyDescent="0.35">
      <c r="A4268" s="125"/>
      <c r="B4268" s="126"/>
      <c r="C4268" s="50" t="s">
        <v>206</v>
      </c>
      <c r="D4268" s="28">
        <v>0.9</v>
      </c>
      <c r="E4268" s="27">
        <v>0</v>
      </c>
    </row>
    <row r="4269" spans="1:5" x14ac:dyDescent="0.35">
      <c r="A4269" s="125"/>
      <c r="B4269" s="126"/>
      <c r="C4269" s="50" t="s">
        <v>207</v>
      </c>
      <c r="D4269" s="28">
        <v>0.95</v>
      </c>
      <c r="E4269" s="27">
        <v>0</v>
      </c>
    </row>
    <row r="4270" spans="1:5" x14ac:dyDescent="0.35">
      <c r="A4270" s="125"/>
      <c r="B4270" s="126"/>
      <c r="C4270" s="50" t="s">
        <v>208</v>
      </c>
      <c r="D4270" s="28">
        <v>1</v>
      </c>
      <c r="E4270" s="27">
        <v>0</v>
      </c>
    </row>
    <row r="4271" spans="1:5" x14ac:dyDescent="0.35">
      <c r="A4271" s="125"/>
      <c r="B4271" s="126"/>
      <c r="C4271" s="49" t="s">
        <v>134</v>
      </c>
      <c r="D4271" s="26" t="s">
        <v>136</v>
      </c>
      <c r="E4271" s="26" t="s">
        <v>136</v>
      </c>
    </row>
    <row r="4272" spans="1:5" x14ac:dyDescent="0.35">
      <c r="A4272" s="125"/>
      <c r="B4272" s="126"/>
    </row>
    <row r="4273" spans="1:5" x14ac:dyDescent="0.35">
      <c r="A4273" s="125"/>
      <c r="B4273" s="126"/>
    </row>
    <row r="4274" spans="1:5" x14ac:dyDescent="0.35">
      <c r="A4274" s="125"/>
      <c r="B4274" s="126"/>
    </row>
    <row r="4275" spans="1:5" ht="15" customHeight="1" x14ac:dyDescent="0.35">
      <c r="A4275" s="125">
        <f>A4250+1</f>
        <v>172</v>
      </c>
      <c r="B4275" s="126" t="str">
        <f>"Lista  "  &amp;A4275&amp; "  "&amp; LOOKUP(A4275,'entrada datos Edificación'!$E$3:$E$239,'entrada datos Edificación'!$I$3:$I$239)</f>
        <v xml:space="preserve">Lista  172  suelos sintéticos </v>
      </c>
      <c r="C4275" s="49" t="s">
        <v>252</v>
      </c>
      <c r="D4275" s="27">
        <v>0</v>
      </c>
      <c r="E4275" s="27">
        <v>0</v>
      </c>
    </row>
    <row r="4276" spans="1:5" ht="15" customHeight="1" x14ac:dyDescent="0.35">
      <c r="A4276" s="125"/>
      <c r="B4276" s="126"/>
      <c r="C4276" s="50" t="s">
        <v>189</v>
      </c>
      <c r="D4276" s="28">
        <v>0.05</v>
      </c>
      <c r="E4276" s="27">
        <v>0</v>
      </c>
    </row>
    <row r="4277" spans="1:5" x14ac:dyDescent="0.35">
      <c r="A4277" s="125"/>
      <c r="B4277" s="126"/>
      <c r="C4277" s="50" t="s">
        <v>190</v>
      </c>
      <c r="D4277" s="28">
        <v>0.1</v>
      </c>
      <c r="E4277" s="27">
        <v>0</v>
      </c>
    </row>
    <row r="4278" spans="1:5" x14ac:dyDescent="0.35">
      <c r="A4278" s="125"/>
      <c r="B4278" s="126"/>
      <c r="C4278" s="50" t="s">
        <v>191</v>
      </c>
      <c r="D4278" s="28">
        <v>0.15</v>
      </c>
      <c r="E4278" s="27">
        <v>0</v>
      </c>
    </row>
    <row r="4279" spans="1:5" x14ac:dyDescent="0.35">
      <c r="A4279" s="125"/>
      <c r="B4279" s="126"/>
      <c r="C4279" s="50" t="s">
        <v>192</v>
      </c>
      <c r="D4279" s="28">
        <v>0.2</v>
      </c>
      <c r="E4279" s="27">
        <v>0</v>
      </c>
    </row>
    <row r="4280" spans="1:5" x14ac:dyDescent="0.35">
      <c r="A4280" s="125"/>
      <c r="B4280" s="126"/>
      <c r="C4280" s="50" t="s">
        <v>193</v>
      </c>
      <c r="D4280" s="28">
        <v>0.25</v>
      </c>
      <c r="E4280" s="27">
        <v>0</v>
      </c>
    </row>
    <row r="4281" spans="1:5" x14ac:dyDescent="0.35">
      <c r="A4281" s="125"/>
      <c r="B4281" s="126"/>
      <c r="C4281" s="50" t="s">
        <v>194</v>
      </c>
      <c r="D4281" s="28">
        <v>0.3</v>
      </c>
      <c r="E4281" s="27">
        <v>0</v>
      </c>
    </row>
    <row r="4282" spans="1:5" x14ac:dyDescent="0.35">
      <c r="A4282" s="125"/>
      <c r="B4282" s="126"/>
      <c r="C4282" s="50" t="s">
        <v>195</v>
      </c>
      <c r="D4282" s="28">
        <v>0.35</v>
      </c>
      <c r="E4282" s="27">
        <v>0</v>
      </c>
    </row>
    <row r="4283" spans="1:5" x14ac:dyDescent="0.35">
      <c r="A4283" s="125"/>
      <c r="B4283" s="126"/>
      <c r="C4283" s="50" t="s">
        <v>196</v>
      </c>
      <c r="D4283" s="28">
        <v>0.4</v>
      </c>
      <c r="E4283" s="27">
        <v>0</v>
      </c>
    </row>
    <row r="4284" spans="1:5" x14ac:dyDescent="0.35">
      <c r="A4284" s="125"/>
      <c r="B4284" s="126"/>
      <c r="C4284" s="50" t="s">
        <v>197</v>
      </c>
      <c r="D4284" s="28">
        <v>0.45</v>
      </c>
      <c r="E4284" s="27">
        <v>0</v>
      </c>
    </row>
    <row r="4285" spans="1:5" x14ac:dyDescent="0.35">
      <c r="A4285" s="125"/>
      <c r="B4285" s="126"/>
      <c r="C4285" s="50" t="s">
        <v>198</v>
      </c>
      <c r="D4285" s="28">
        <v>0.5</v>
      </c>
      <c r="E4285" s="27">
        <v>0</v>
      </c>
    </row>
    <row r="4286" spans="1:5" x14ac:dyDescent="0.35">
      <c r="A4286" s="125"/>
      <c r="B4286" s="126"/>
      <c r="C4286" s="50" t="s">
        <v>199</v>
      </c>
      <c r="D4286" s="28">
        <v>0.55000000000000004</v>
      </c>
      <c r="E4286" s="27">
        <v>0</v>
      </c>
    </row>
    <row r="4287" spans="1:5" x14ac:dyDescent="0.35">
      <c r="A4287" s="125"/>
      <c r="B4287" s="126"/>
      <c r="C4287" s="50" t="s">
        <v>200</v>
      </c>
      <c r="D4287" s="28">
        <v>0.6</v>
      </c>
      <c r="E4287" s="27">
        <v>0</v>
      </c>
    </row>
    <row r="4288" spans="1:5" x14ac:dyDescent="0.35">
      <c r="A4288" s="125"/>
      <c r="B4288" s="126"/>
      <c r="C4288" s="50" t="s">
        <v>201</v>
      </c>
      <c r="D4288" s="28">
        <v>0.65</v>
      </c>
      <c r="E4288" s="27">
        <v>0</v>
      </c>
    </row>
    <row r="4289" spans="1:5" x14ac:dyDescent="0.35">
      <c r="A4289" s="125"/>
      <c r="B4289" s="126"/>
      <c r="C4289" s="50" t="s">
        <v>202</v>
      </c>
      <c r="D4289" s="28">
        <v>0.7</v>
      </c>
      <c r="E4289" s="27">
        <v>0</v>
      </c>
    </row>
    <row r="4290" spans="1:5" x14ac:dyDescent="0.35">
      <c r="A4290" s="125"/>
      <c r="B4290" s="126"/>
      <c r="C4290" s="50" t="s">
        <v>203</v>
      </c>
      <c r="D4290" s="28">
        <v>0.75</v>
      </c>
      <c r="E4290" s="27">
        <v>0</v>
      </c>
    </row>
    <row r="4291" spans="1:5" x14ac:dyDescent="0.35">
      <c r="A4291" s="125"/>
      <c r="B4291" s="126"/>
      <c r="C4291" s="50" t="s">
        <v>204</v>
      </c>
      <c r="D4291" s="28">
        <v>0.8</v>
      </c>
      <c r="E4291" s="27">
        <v>0</v>
      </c>
    </row>
    <row r="4292" spans="1:5" x14ac:dyDescent="0.35">
      <c r="A4292" s="125"/>
      <c r="B4292" s="126"/>
      <c r="C4292" s="50" t="s">
        <v>205</v>
      </c>
      <c r="D4292" s="28">
        <v>0.85</v>
      </c>
      <c r="E4292" s="27">
        <v>0</v>
      </c>
    </row>
    <row r="4293" spans="1:5" x14ac:dyDescent="0.35">
      <c r="A4293" s="125"/>
      <c r="B4293" s="126"/>
      <c r="C4293" s="50" t="s">
        <v>206</v>
      </c>
      <c r="D4293" s="28">
        <v>0.9</v>
      </c>
      <c r="E4293" s="27">
        <v>0</v>
      </c>
    </row>
    <row r="4294" spans="1:5" x14ac:dyDescent="0.35">
      <c r="A4294" s="125"/>
      <c r="B4294" s="126"/>
      <c r="C4294" s="50" t="s">
        <v>207</v>
      </c>
      <c r="D4294" s="28">
        <v>0.95</v>
      </c>
      <c r="E4294" s="27">
        <v>0</v>
      </c>
    </row>
    <row r="4295" spans="1:5" x14ac:dyDescent="0.35">
      <c r="A4295" s="125"/>
      <c r="B4295" s="126"/>
      <c r="C4295" s="50" t="s">
        <v>208</v>
      </c>
      <c r="D4295" s="28">
        <v>1</v>
      </c>
      <c r="E4295" s="27">
        <v>0</v>
      </c>
    </row>
    <row r="4296" spans="1:5" x14ac:dyDescent="0.35">
      <c r="A4296" s="125"/>
      <c r="B4296" s="126"/>
      <c r="C4296" s="49" t="s">
        <v>134</v>
      </c>
      <c r="D4296" s="26" t="s">
        <v>136</v>
      </c>
      <c r="E4296" s="26" t="s">
        <v>136</v>
      </c>
    </row>
    <row r="4297" spans="1:5" x14ac:dyDescent="0.35">
      <c r="A4297" s="125"/>
      <c r="B4297" s="126"/>
    </row>
    <row r="4298" spans="1:5" x14ac:dyDescent="0.35">
      <c r="A4298" s="125"/>
      <c r="B4298" s="126"/>
    </row>
    <row r="4299" spans="1:5" x14ac:dyDescent="0.35">
      <c r="A4299" s="125"/>
      <c r="B4299" s="126"/>
    </row>
    <row r="4300" spans="1:5" ht="15" customHeight="1" x14ac:dyDescent="0.35">
      <c r="A4300" s="125">
        <f>A4275+1</f>
        <v>173</v>
      </c>
      <c r="B4300" s="126" t="str">
        <f>"Lista  "  &amp;A4300&amp; "  "&amp; LOOKUP(A4300,'entrada datos Edificación'!$E$3:$E$239,'entrada datos Edificación'!$I$3:$I$239)</f>
        <v>Lista  173  suelo de caucho</v>
      </c>
      <c r="C4300" s="49" t="s">
        <v>252</v>
      </c>
      <c r="D4300" s="27">
        <v>0</v>
      </c>
      <c r="E4300" s="27">
        <v>0</v>
      </c>
    </row>
    <row r="4301" spans="1:5" ht="15" customHeight="1" x14ac:dyDescent="0.35">
      <c r="A4301" s="125"/>
      <c r="B4301" s="126"/>
      <c r="C4301" s="50" t="s">
        <v>189</v>
      </c>
      <c r="D4301" s="28">
        <v>0.05</v>
      </c>
      <c r="E4301" s="27">
        <v>0</v>
      </c>
    </row>
    <row r="4302" spans="1:5" x14ac:dyDescent="0.35">
      <c r="A4302" s="125"/>
      <c r="B4302" s="126"/>
      <c r="C4302" s="50" t="s">
        <v>190</v>
      </c>
      <c r="D4302" s="28">
        <v>0.1</v>
      </c>
      <c r="E4302" s="27">
        <v>0</v>
      </c>
    </row>
    <row r="4303" spans="1:5" x14ac:dyDescent="0.35">
      <c r="A4303" s="125"/>
      <c r="B4303" s="126"/>
      <c r="C4303" s="50" t="s">
        <v>191</v>
      </c>
      <c r="D4303" s="28">
        <v>0.15</v>
      </c>
      <c r="E4303" s="27">
        <v>0</v>
      </c>
    </row>
    <row r="4304" spans="1:5" x14ac:dyDescent="0.35">
      <c r="A4304" s="125"/>
      <c r="B4304" s="126"/>
      <c r="C4304" s="50" t="s">
        <v>192</v>
      </c>
      <c r="D4304" s="28">
        <v>0.2</v>
      </c>
      <c r="E4304" s="27">
        <v>0</v>
      </c>
    </row>
    <row r="4305" spans="1:5" x14ac:dyDescent="0.35">
      <c r="A4305" s="125"/>
      <c r="B4305" s="126"/>
      <c r="C4305" s="50" t="s">
        <v>193</v>
      </c>
      <c r="D4305" s="28">
        <v>0.25</v>
      </c>
      <c r="E4305" s="27">
        <v>0</v>
      </c>
    </row>
    <row r="4306" spans="1:5" x14ac:dyDescent="0.35">
      <c r="A4306" s="125"/>
      <c r="B4306" s="126"/>
      <c r="C4306" s="50" t="s">
        <v>194</v>
      </c>
      <c r="D4306" s="28">
        <v>0.3</v>
      </c>
      <c r="E4306" s="27">
        <v>0</v>
      </c>
    </row>
    <row r="4307" spans="1:5" x14ac:dyDescent="0.35">
      <c r="A4307" s="125"/>
      <c r="B4307" s="126"/>
      <c r="C4307" s="50" t="s">
        <v>195</v>
      </c>
      <c r="D4307" s="28">
        <v>0.35</v>
      </c>
      <c r="E4307" s="27">
        <v>0</v>
      </c>
    </row>
    <row r="4308" spans="1:5" x14ac:dyDescent="0.35">
      <c r="A4308" s="125"/>
      <c r="B4308" s="126"/>
      <c r="C4308" s="50" t="s">
        <v>196</v>
      </c>
      <c r="D4308" s="28">
        <v>0.4</v>
      </c>
      <c r="E4308" s="27">
        <v>0</v>
      </c>
    </row>
    <row r="4309" spans="1:5" x14ac:dyDescent="0.35">
      <c r="A4309" s="125"/>
      <c r="B4309" s="126"/>
      <c r="C4309" s="50" t="s">
        <v>197</v>
      </c>
      <c r="D4309" s="28">
        <v>0.45</v>
      </c>
      <c r="E4309" s="27">
        <v>0</v>
      </c>
    </row>
    <row r="4310" spans="1:5" x14ac:dyDescent="0.35">
      <c r="A4310" s="125"/>
      <c r="B4310" s="126"/>
      <c r="C4310" s="50" t="s">
        <v>198</v>
      </c>
      <c r="D4310" s="28">
        <v>0.5</v>
      </c>
      <c r="E4310" s="27">
        <v>0</v>
      </c>
    </row>
    <row r="4311" spans="1:5" x14ac:dyDescent="0.35">
      <c r="A4311" s="125"/>
      <c r="B4311" s="126"/>
      <c r="C4311" s="50" t="s">
        <v>199</v>
      </c>
      <c r="D4311" s="28">
        <v>0.55000000000000004</v>
      </c>
      <c r="E4311" s="27">
        <v>0</v>
      </c>
    </row>
    <row r="4312" spans="1:5" x14ac:dyDescent="0.35">
      <c r="A4312" s="125"/>
      <c r="B4312" s="126"/>
      <c r="C4312" s="50" t="s">
        <v>200</v>
      </c>
      <c r="D4312" s="28">
        <v>0.6</v>
      </c>
      <c r="E4312" s="27">
        <v>0</v>
      </c>
    </row>
    <row r="4313" spans="1:5" x14ac:dyDescent="0.35">
      <c r="A4313" s="125"/>
      <c r="B4313" s="126"/>
      <c r="C4313" s="50" t="s">
        <v>201</v>
      </c>
      <c r="D4313" s="28">
        <v>0.65</v>
      </c>
      <c r="E4313" s="27">
        <v>0</v>
      </c>
    </row>
    <row r="4314" spans="1:5" x14ac:dyDescent="0.35">
      <c r="A4314" s="125"/>
      <c r="B4314" s="126"/>
      <c r="C4314" s="50" t="s">
        <v>202</v>
      </c>
      <c r="D4314" s="28">
        <v>0.7</v>
      </c>
      <c r="E4314" s="27">
        <v>0</v>
      </c>
    </row>
    <row r="4315" spans="1:5" x14ac:dyDescent="0.35">
      <c r="A4315" s="125"/>
      <c r="B4315" s="126"/>
      <c r="C4315" s="50" t="s">
        <v>203</v>
      </c>
      <c r="D4315" s="28">
        <v>0.75</v>
      </c>
      <c r="E4315" s="27">
        <v>0</v>
      </c>
    </row>
    <row r="4316" spans="1:5" x14ac:dyDescent="0.35">
      <c r="A4316" s="125"/>
      <c r="B4316" s="126"/>
      <c r="C4316" s="50" t="s">
        <v>204</v>
      </c>
      <c r="D4316" s="28">
        <v>0.8</v>
      </c>
      <c r="E4316" s="27">
        <v>0</v>
      </c>
    </row>
    <row r="4317" spans="1:5" x14ac:dyDescent="0.35">
      <c r="A4317" s="125"/>
      <c r="B4317" s="126"/>
      <c r="C4317" s="50" t="s">
        <v>205</v>
      </c>
      <c r="D4317" s="28">
        <v>0.85</v>
      </c>
      <c r="E4317" s="27">
        <v>0</v>
      </c>
    </row>
    <row r="4318" spans="1:5" x14ac:dyDescent="0.35">
      <c r="A4318" s="125"/>
      <c r="B4318" s="126"/>
      <c r="C4318" s="50" t="s">
        <v>206</v>
      </c>
      <c r="D4318" s="28">
        <v>0.9</v>
      </c>
      <c r="E4318" s="27">
        <v>0</v>
      </c>
    </row>
    <row r="4319" spans="1:5" x14ac:dyDescent="0.35">
      <c r="A4319" s="125"/>
      <c r="B4319" s="126"/>
      <c r="C4319" s="50" t="s">
        <v>207</v>
      </c>
      <c r="D4319" s="28">
        <v>0.95</v>
      </c>
      <c r="E4319" s="27">
        <v>0</v>
      </c>
    </row>
    <row r="4320" spans="1:5" x14ac:dyDescent="0.35">
      <c r="A4320" s="125"/>
      <c r="B4320" s="126"/>
      <c r="C4320" s="50" t="s">
        <v>208</v>
      </c>
      <c r="D4320" s="28">
        <v>1</v>
      </c>
      <c r="E4320" s="27">
        <v>0</v>
      </c>
    </row>
    <row r="4321" spans="1:5" x14ac:dyDescent="0.35">
      <c r="A4321" s="125"/>
      <c r="B4321" s="126"/>
      <c r="C4321" s="49" t="s">
        <v>134</v>
      </c>
      <c r="D4321" s="26" t="s">
        <v>136</v>
      </c>
      <c r="E4321" s="26" t="s">
        <v>136</v>
      </c>
    </row>
    <row r="4322" spans="1:5" x14ac:dyDescent="0.35">
      <c r="A4322" s="125"/>
      <c r="B4322" s="126"/>
    </row>
    <row r="4323" spans="1:5" x14ac:dyDescent="0.35">
      <c r="A4323" s="125"/>
      <c r="B4323" s="126"/>
    </row>
    <row r="4324" spans="1:5" x14ac:dyDescent="0.35">
      <c r="A4324" s="125"/>
      <c r="B4324" s="126"/>
    </row>
    <row r="4325" spans="1:5" ht="15" customHeight="1" x14ac:dyDescent="0.35">
      <c r="A4325" s="125">
        <f>A4300+1</f>
        <v>174</v>
      </c>
      <c r="B4325" s="126" t="str">
        <f>"Lista  "  &amp;A4325&amp; "  "&amp; LOOKUP(A4325,'entrada datos Edificación'!$E$3:$E$239,'entrada datos Edificación'!$I$3:$I$239)</f>
        <v>Lista  174  suelo técnico</v>
      </c>
      <c r="C4325" s="49" t="s">
        <v>252</v>
      </c>
      <c r="D4325" s="27">
        <v>0</v>
      </c>
      <c r="E4325" s="27">
        <v>0</v>
      </c>
    </row>
    <row r="4326" spans="1:5" ht="15" customHeight="1" x14ac:dyDescent="0.35">
      <c r="A4326" s="125"/>
      <c r="B4326" s="126"/>
      <c r="C4326" s="50" t="s">
        <v>189</v>
      </c>
      <c r="D4326" s="28">
        <v>0.05</v>
      </c>
      <c r="E4326" s="27">
        <v>0</v>
      </c>
    </row>
    <row r="4327" spans="1:5" x14ac:dyDescent="0.35">
      <c r="A4327" s="125"/>
      <c r="B4327" s="126"/>
      <c r="C4327" s="50" t="s">
        <v>190</v>
      </c>
      <c r="D4327" s="28">
        <v>0.1</v>
      </c>
      <c r="E4327" s="27">
        <v>0</v>
      </c>
    </row>
    <row r="4328" spans="1:5" x14ac:dyDescent="0.35">
      <c r="A4328" s="125"/>
      <c r="B4328" s="126"/>
      <c r="C4328" s="50" t="s">
        <v>191</v>
      </c>
      <c r="D4328" s="28">
        <v>0.15</v>
      </c>
      <c r="E4328" s="27">
        <v>0</v>
      </c>
    </row>
    <row r="4329" spans="1:5" x14ac:dyDescent="0.35">
      <c r="A4329" s="125"/>
      <c r="B4329" s="126"/>
      <c r="C4329" s="50" t="s">
        <v>192</v>
      </c>
      <c r="D4329" s="28">
        <v>0.2</v>
      </c>
      <c r="E4329" s="27">
        <v>0</v>
      </c>
    </row>
    <row r="4330" spans="1:5" x14ac:dyDescent="0.35">
      <c r="A4330" s="125"/>
      <c r="B4330" s="126"/>
      <c r="C4330" s="50" t="s">
        <v>193</v>
      </c>
      <c r="D4330" s="28">
        <v>0.25</v>
      </c>
      <c r="E4330" s="27">
        <v>0</v>
      </c>
    </row>
    <row r="4331" spans="1:5" x14ac:dyDescent="0.35">
      <c r="A4331" s="125"/>
      <c r="B4331" s="126"/>
      <c r="C4331" s="50" t="s">
        <v>194</v>
      </c>
      <c r="D4331" s="28">
        <v>0.3</v>
      </c>
      <c r="E4331" s="27">
        <v>0</v>
      </c>
    </row>
    <row r="4332" spans="1:5" x14ac:dyDescent="0.35">
      <c r="A4332" s="125"/>
      <c r="B4332" s="126"/>
      <c r="C4332" s="50" t="s">
        <v>195</v>
      </c>
      <c r="D4332" s="28">
        <v>0.35</v>
      </c>
      <c r="E4332" s="27">
        <v>0</v>
      </c>
    </row>
    <row r="4333" spans="1:5" x14ac:dyDescent="0.35">
      <c r="A4333" s="125"/>
      <c r="B4333" s="126"/>
      <c r="C4333" s="50" t="s">
        <v>196</v>
      </c>
      <c r="D4333" s="28">
        <v>0.4</v>
      </c>
      <c r="E4333" s="27">
        <v>0</v>
      </c>
    </row>
    <row r="4334" spans="1:5" x14ac:dyDescent="0.35">
      <c r="A4334" s="125"/>
      <c r="B4334" s="126"/>
      <c r="C4334" s="50" t="s">
        <v>197</v>
      </c>
      <c r="D4334" s="28">
        <v>0.45</v>
      </c>
      <c r="E4334" s="27">
        <v>0</v>
      </c>
    </row>
    <row r="4335" spans="1:5" x14ac:dyDescent="0.35">
      <c r="A4335" s="125"/>
      <c r="B4335" s="126"/>
      <c r="C4335" s="50" t="s">
        <v>198</v>
      </c>
      <c r="D4335" s="28">
        <v>0.5</v>
      </c>
      <c r="E4335" s="27">
        <v>0</v>
      </c>
    </row>
    <row r="4336" spans="1:5" x14ac:dyDescent="0.35">
      <c r="A4336" s="125"/>
      <c r="B4336" s="126"/>
      <c r="C4336" s="50" t="s">
        <v>199</v>
      </c>
      <c r="D4336" s="28">
        <v>0.55000000000000004</v>
      </c>
      <c r="E4336" s="27">
        <v>0</v>
      </c>
    </row>
    <row r="4337" spans="1:5" x14ac:dyDescent="0.35">
      <c r="A4337" s="125"/>
      <c r="B4337" s="126"/>
      <c r="C4337" s="50" t="s">
        <v>200</v>
      </c>
      <c r="D4337" s="28">
        <v>0.6</v>
      </c>
      <c r="E4337" s="27">
        <v>0</v>
      </c>
    </row>
    <row r="4338" spans="1:5" x14ac:dyDescent="0.35">
      <c r="A4338" s="125"/>
      <c r="B4338" s="126"/>
      <c r="C4338" s="50" t="s">
        <v>201</v>
      </c>
      <c r="D4338" s="28">
        <v>0.65</v>
      </c>
      <c r="E4338" s="27">
        <v>0</v>
      </c>
    </row>
    <row r="4339" spans="1:5" x14ac:dyDescent="0.35">
      <c r="A4339" s="125"/>
      <c r="B4339" s="126"/>
      <c r="C4339" s="50" t="s">
        <v>202</v>
      </c>
      <c r="D4339" s="28">
        <v>0.7</v>
      </c>
      <c r="E4339" s="27">
        <v>0</v>
      </c>
    </row>
    <row r="4340" spans="1:5" x14ac:dyDescent="0.35">
      <c r="A4340" s="125"/>
      <c r="B4340" s="126"/>
      <c r="C4340" s="50" t="s">
        <v>203</v>
      </c>
      <c r="D4340" s="28">
        <v>0.75</v>
      </c>
      <c r="E4340" s="27">
        <v>0</v>
      </c>
    </row>
    <row r="4341" spans="1:5" x14ac:dyDescent="0.35">
      <c r="A4341" s="125"/>
      <c r="B4341" s="126"/>
      <c r="C4341" s="50" t="s">
        <v>204</v>
      </c>
      <c r="D4341" s="28">
        <v>0.8</v>
      </c>
      <c r="E4341" s="27">
        <v>0</v>
      </c>
    </row>
    <row r="4342" spans="1:5" x14ac:dyDescent="0.35">
      <c r="A4342" s="125"/>
      <c r="B4342" s="126"/>
      <c r="C4342" s="50" t="s">
        <v>205</v>
      </c>
      <c r="D4342" s="28">
        <v>0.85</v>
      </c>
      <c r="E4342" s="27">
        <v>0</v>
      </c>
    </row>
    <row r="4343" spans="1:5" x14ac:dyDescent="0.35">
      <c r="A4343" s="125"/>
      <c r="B4343" s="126"/>
      <c r="C4343" s="50" t="s">
        <v>206</v>
      </c>
      <c r="D4343" s="28">
        <v>0.9</v>
      </c>
      <c r="E4343" s="27">
        <v>0</v>
      </c>
    </row>
    <row r="4344" spans="1:5" x14ac:dyDescent="0.35">
      <c r="A4344" s="125"/>
      <c r="B4344" s="126"/>
      <c r="C4344" s="50" t="s">
        <v>207</v>
      </c>
      <c r="D4344" s="28">
        <v>0.95</v>
      </c>
      <c r="E4344" s="27">
        <v>0</v>
      </c>
    </row>
    <row r="4345" spans="1:5" x14ac:dyDescent="0.35">
      <c r="A4345" s="125"/>
      <c r="B4345" s="126"/>
      <c r="C4345" s="50" t="s">
        <v>208</v>
      </c>
      <c r="D4345" s="28">
        <v>1</v>
      </c>
      <c r="E4345" s="27">
        <v>0</v>
      </c>
    </row>
    <row r="4346" spans="1:5" x14ac:dyDescent="0.35">
      <c r="A4346" s="125"/>
      <c r="B4346" s="126"/>
      <c r="C4346" s="49" t="s">
        <v>134</v>
      </c>
      <c r="D4346" s="26" t="s">
        <v>136</v>
      </c>
      <c r="E4346" s="26" t="s">
        <v>136</v>
      </c>
    </row>
    <row r="4347" spans="1:5" x14ac:dyDescent="0.35">
      <c r="A4347" s="125"/>
      <c r="B4347" s="126"/>
    </row>
    <row r="4348" spans="1:5" x14ac:dyDescent="0.35">
      <c r="A4348" s="125"/>
      <c r="B4348" s="126"/>
    </row>
    <row r="4349" spans="1:5" x14ac:dyDescent="0.35">
      <c r="A4349" s="125"/>
      <c r="B4349" s="126"/>
    </row>
    <row r="4350" spans="1:5" ht="15" customHeight="1" x14ac:dyDescent="0.35">
      <c r="A4350" s="125">
        <f>A4325+1</f>
        <v>175</v>
      </c>
      <c r="B4350" s="126" t="str">
        <f>"Lista  "  &amp;A4350&amp; "  "&amp; LOOKUP(A4350,'entrada datos Edificación'!$E$3:$E$239,'entrada datos Edificación'!$I$3:$I$239)</f>
        <v>Lista  175  moquetas</v>
      </c>
      <c r="C4350" s="49" t="s">
        <v>252</v>
      </c>
      <c r="D4350" s="27">
        <v>0</v>
      </c>
      <c r="E4350" s="27">
        <v>0</v>
      </c>
    </row>
    <row r="4351" spans="1:5" ht="15" customHeight="1" x14ac:dyDescent="0.35">
      <c r="A4351" s="125"/>
      <c r="B4351" s="126"/>
      <c r="C4351" s="50" t="s">
        <v>189</v>
      </c>
      <c r="D4351" s="28">
        <v>0.05</v>
      </c>
      <c r="E4351" s="27">
        <v>0</v>
      </c>
    </row>
    <row r="4352" spans="1:5" x14ac:dyDescent="0.35">
      <c r="A4352" s="125"/>
      <c r="B4352" s="126"/>
      <c r="C4352" s="50" t="s">
        <v>190</v>
      </c>
      <c r="D4352" s="28">
        <v>0.1</v>
      </c>
      <c r="E4352" s="27">
        <v>0</v>
      </c>
    </row>
    <row r="4353" spans="1:5" x14ac:dyDescent="0.35">
      <c r="A4353" s="125"/>
      <c r="B4353" s="126"/>
      <c r="C4353" s="50" t="s">
        <v>191</v>
      </c>
      <c r="D4353" s="28">
        <v>0.15</v>
      </c>
      <c r="E4353" s="27">
        <v>0</v>
      </c>
    </row>
    <row r="4354" spans="1:5" x14ac:dyDescent="0.35">
      <c r="A4354" s="125"/>
      <c r="B4354" s="126"/>
      <c r="C4354" s="50" t="s">
        <v>192</v>
      </c>
      <c r="D4354" s="28">
        <v>0.2</v>
      </c>
      <c r="E4354" s="27">
        <v>0</v>
      </c>
    </row>
    <row r="4355" spans="1:5" x14ac:dyDescent="0.35">
      <c r="A4355" s="125"/>
      <c r="B4355" s="126"/>
      <c r="C4355" s="50" t="s">
        <v>193</v>
      </c>
      <c r="D4355" s="28">
        <v>0.25</v>
      </c>
      <c r="E4355" s="27">
        <v>0</v>
      </c>
    </row>
    <row r="4356" spans="1:5" x14ac:dyDescent="0.35">
      <c r="A4356" s="125"/>
      <c r="B4356" s="126"/>
      <c r="C4356" s="50" t="s">
        <v>194</v>
      </c>
      <c r="D4356" s="28">
        <v>0.3</v>
      </c>
      <c r="E4356" s="27">
        <v>0</v>
      </c>
    </row>
    <row r="4357" spans="1:5" x14ac:dyDescent="0.35">
      <c r="A4357" s="125"/>
      <c r="B4357" s="126"/>
      <c r="C4357" s="50" t="s">
        <v>195</v>
      </c>
      <c r="D4357" s="28">
        <v>0.35</v>
      </c>
      <c r="E4357" s="27">
        <v>0</v>
      </c>
    </row>
    <row r="4358" spans="1:5" x14ac:dyDescent="0.35">
      <c r="A4358" s="125"/>
      <c r="B4358" s="126"/>
      <c r="C4358" s="50" t="s">
        <v>196</v>
      </c>
      <c r="D4358" s="28">
        <v>0.4</v>
      </c>
      <c r="E4358" s="27">
        <v>0</v>
      </c>
    </row>
    <row r="4359" spans="1:5" x14ac:dyDescent="0.35">
      <c r="A4359" s="125"/>
      <c r="B4359" s="126"/>
      <c r="C4359" s="50" t="s">
        <v>197</v>
      </c>
      <c r="D4359" s="28">
        <v>0.45</v>
      </c>
      <c r="E4359" s="27">
        <v>0</v>
      </c>
    </row>
    <row r="4360" spans="1:5" x14ac:dyDescent="0.35">
      <c r="A4360" s="125"/>
      <c r="B4360" s="126"/>
      <c r="C4360" s="50" t="s">
        <v>198</v>
      </c>
      <c r="D4360" s="28">
        <v>0.5</v>
      </c>
      <c r="E4360" s="27">
        <v>0</v>
      </c>
    </row>
    <row r="4361" spans="1:5" x14ac:dyDescent="0.35">
      <c r="A4361" s="125"/>
      <c r="B4361" s="126"/>
      <c r="C4361" s="50" t="s">
        <v>199</v>
      </c>
      <c r="D4361" s="28">
        <v>0.55000000000000004</v>
      </c>
      <c r="E4361" s="27">
        <v>0</v>
      </c>
    </row>
    <row r="4362" spans="1:5" x14ac:dyDescent="0.35">
      <c r="A4362" s="125"/>
      <c r="B4362" s="126"/>
      <c r="C4362" s="50" t="s">
        <v>200</v>
      </c>
      <c r="D4362" s="28">
        <v>0.6</v>
      </c>
      <c r="E4362" s="27">
        <v>0</v>
      </c>
    </row>
    <row r="4363" spans="1:5" x14ac:dyDescent="0.35">
      <c r="A4363" s="125"/>
      <c r="B4363" s="126"/>
      <c r="C4363" s="50" t="s">
        <v>201</v>
      </c>
      <c r="D4363" s="28">
        <v>0.65</v>
      </c>
      <c r="E4363" s="27">
        <v>0</v>
      </c>
    </row>
    <row r="4364" spans="1:5" x14ac:dyDescent="0.35">
      <c r="A4364" s="125"/>
      <c r="B4364" s="126"/>
      <c r="C4364" s="50" t="s">
        <v>202</v>
      </c>
      <c r="D4364" s="28">
        <v>0.7</v>
      </c>
      <c r="E4364" s="27">
        <v>0</v>
      </c>
    </row>
    <row r="4365" spans="1:5" x14ac:dyDescent="0.35">
      <c r="A4365" s="125"/>
      <c r="B4365" s="126"/>
      <c r="C4365" s="50" t="s">
        <v>203</v>
      </c>
      <c r="D4365" s="28">
        <v>0.75</v>
      </c>
      <c r="E4365" s="27">
        <v>0</v>
      </c>
    </row>
    <row r="4366" spans="1:5" x14ac:dyDescent="0.35">
      <c r="A4366" s="125"/>
      <c r="B4366" s="126"/>
      <c r="C4366" s="50" t="s">
        <v>204</v>
      </c>
      <c r="D4366" s="28">
        <v>0.8</v>
      </c>
      <c r="E4366" s="27">
        <v>0</v>
      </c>
    </row>
    <row r="4367" spans="1:5" x14ac:dyDescent="0.35">
      <c r="A4367" s="125"/>
      <c r="B4367" s="126"/>
      <c r="C4367" s="50" t="s">
        <v>205</v>
      </c>
      <c r="D4367" s="28">
        <v>0.85</v>
      </c>
      <c r="E4367" s="27">
        <v>0</v>
      </c>
    </row>
    <row r="4368" spans="1:5" x14ac:dyDescent="0.35">
      <c r="A4368" s="125"/>
      <c r="B4368" s="126"/>
      <c r="C4368" s="50" t="s">
        <v>206</v>
      </c>
      <c r="D4368" s="28">
        <v>0.9</v>
      </c>
      <c r="E4368" s="27">
        <v>0</v>
      </c>
    </row>
    <row r="4369" spans="1:5" x14ac:dyDescent="0.35">
      <c r="A4369" s="125"/>
      <c r="B4369" s="126"/>
      <c r="C4369" s="50" t="s">
        <v>207</v>
      </c>
      <c r="D4369" s="28">
        <v>0.95</v>
      </c>
      <c r="E4369" s="27">
        <v>0</v>
      </c>
    </row>
    <row r="4370" spans="1:5" x14ac:dyDescent="0.35">
      <c r="A4370" s="125"/>
      <c r="B4370" s="126"/>
      <c r="C4370" s="50" t="s">
        <v>208</v>
      </c>
      <c r="D4370" s="28">
        <v>1</v>
      </c>
      <c r="E4370" s="27">
        <v>0</v>
      </c>
    </row>
    <row r="4371" spans="1:5" x14ac:dyDescent="0.35">
      <c r="A4371" s="125"/>
      <c r="B4371" s="126"/>
      <c r="C4371" s="49" t="s">
        <v>134</v>
      </c>
      <c r="D4371" s="26" t="s">
        <v>136</v>
      </c>
      <c r="E4371" s="26" t="s">
        <v>136</v>
      </c>
    </row>
    <row r="4372" spans="1:5" x14ac:dyDescent="0.35">
      <c r="A4372" s="125"/>
      <c r="B4372" s="126"/>
    </row>
    <row r="4373" spans="1:5" x14ac:dyDescent="0.35">
      <c r="A4373" s="125"/>
      <c r="B4373" s="126"/>
    </row>
    <row r="4374" spans="1:5" x14ac:dyDescent="0.35">
      <c r="A4374" s="125"/>
      <c r="B4374" s="126"/>
    </row>
    <row r="4375" spans="1:5" ht="15" customHeight="1" x14ac:dyDescent="0.35">
      <c r="A4375" s="125">
        <f>A4350+1</f>
        <v>176</v>
      </c>
      <c r="B4375" s="126" t="str">
        <f>"Lista  "  &amp;A4375&amp; "  "&amp; LOOKUP(A4375,'entrada datos Edificación'!$E$3:$E$239,'entrada datos Edificación'!$I$3:$I$239)</f>
        <v>Lista  176  linóleo</v>
      </c>
      <c r="C4375" s="49" t="s">
        <v>252</v>
      </c>
      <c r="D4375" s="27">
        <v>0</v>
      </c>
      <c r="E4375" s="27">
        <v>0</v>
      </c>
    </row>
    <row r="4376" spans="1:5" ht="15" customHeight="1" x14ac:dyDescent="0.35">
      <c r="A4376" s="125"/>
      <c r="B4376" s="126"/>
      <c r="C4376" s="50" t="s">
        <v>189</v>
      </c>
      <c r="D4376" s="28">
        <v>0.05</v>
      </c>
      <c r="E4376" s="27">
        <v>0</v>
      </c>
    </row>
    <row r="4377" spans="1:5" x14ac:dyDescent="0.35">
      <c r="A4377" s="125"/>
      <c r="B4377" s="126"/>
      <c r="C4377" s="50" t="s">
        <v>190</v>
      </c>
      <c r="D4377" s="28">
        <v>0.1</v>
      </c>
      <c r="E4377" s="27">
        <v>0</v>
      </c>
    </row>
    <row r="4378" spans="1:5" x14ac:dyDescent="0.35">
      <c r="A4378" s="125"/>
      <c r="B4378" s="126"/>
      <c r="C4378" s="50" t="s">
        <v>191</v>
      </c>
      <c r="D4378" s="28">
        <v>0.15</v>
      </c>
      <c r="E4378" s="27">
        <v>0</v>
      </c>
    </row>
    <row r="4379" spans="1:5" x14ac:dyDescent="0.35">
      <c r="A4379" s="125"/>
      <c r="B4379" s="126"/>
      <c r="C4379" s="50" t="s">
        <v>192</v>
      </c>
      <c r="D4379" s="28">
        <v>0.2</v>
      </c>
      <c r="E4379" s="27">
        <v>0</v>
      </c>
    </row>
    <row r="4380" spans="1:5" x14ac:dyDescent="0.35">
      <c r="A4380" s="125"/>
      <c r="B4380" s="126"/>
      <c r="C4380" s="50" t="s">
        <v>193</v>
      </c>
      <c r="D4380" s="28">
        <v>0.25</v>
      </c>
      <c r="E4380" s="27">
        <v>0</v>
      </c>
    </row>
    <row r="4381" spans="1:5" x14ac:dyDescent="0.35">
      <c r="A4381" s="125"/>
      <c r="B4381" s="126"/>
      <c r="C4381" s="50" t="s">
        <v>194</v>
      </c>
      <c r="D4381" s="28">
        <v>0.3</v>
      </c>
      <c r="E4381" s="27">
        <v>0</v>
      </c>
    </row>
    <row r="4382" spans="1:5" x14ac:dyDescent="0.35">
      <c r="A4382" s="125"/>
      <c r="B4382" s="126"/>
      <c r="C4382" s="50" t="s">
        <v>195</v>
      </c>
      <c r="D4382" s="28">
        <v>0.35</v>
      </c>
      <c r="E4382" s="27">
        <v>0</v>
      </c>
    </row>
    <row r="4383" spans="1:5" x14ac:dyDescent="0.35">
      <c r="A4383" s="125"/>
      <c r="B4383" s="126"/>
      <c r="C4383" s="50" t="s">
        <v>196</v>
      </c>
      <c r="D4383" s="28">
        <v>0.4</v>
      </c>
      <c r="E4383" s="27">
        <v>0</v>
      </c>
    </row>
    <row r="4384" spans="1:5" x14ac:dyDescent="0.35">
      <c r="A4384" s="125"/>
      <c r="B4384" s="126"/>
      <c r="C4384" s="50" t="s">
        <v>197</v>
      </c>
      <c r="D4384" s="28">
        <v>0.45</v>
      </c>
      <c r="E4384" s="27">
        <v>0</v>
      </c>
    </row>
    <row r="4385" spans="1:5" x14ac:dyDescent="0.35">
      <c r="A4385" s="125"/>
      <c r="B4385" s="126"/>
      <c r="C4385" s="50" t="s">
        <v>198</v>
      </c>
      <c r="D4385" s="28">
        <v>0.5</v>
      </c>
      <c r="E4385" s="27">
        <v>0</v>
      </c>
    </row>
    <row r="4386" spans="1:5" x14ac:dyDescent="0.35">
      <c r="A4386" s="125"/>
      <c r="B4386" s="126"/>
      <c r="C4386" s="50" t="s">
        <v>199</v>
      </c>
      <c r="D4386" s="28">
        <v>0.55000000000000004</v>
      </c>
      <c r="E4386" s="27">
        <v>0</v>
      </c>
    </row>
    <row r="4387" spans="1:5" x14ac:dyDescent="0.35">
      <c r="A4387" s="125"/>
      <c r="B4387" s="126"/>
      <c r="C4387" s="50" t="s">
        <v>200</v>
      </c>
      <c r="D4387" s="28">
        <v>0.6</v>
      </c>
      <c r="E4387" s="27">
        <v>0</v>
      </c>
    </row>
    <row r="4388" spans="1:5" x14ac:dyDescent="0.35">
      <c r="A4388" s="125"/>
      <c r="B4388" s="126"/>
      <c r="C4388" s="50" t="s">
        <v>201</v>
      </c>
      <c r="D4388" s="28">
        <v>0.65</v>
      </c>
      <c r="E4388" s="27">
        <v>0</v>
      </c>
    </row>
    <row r="4389" spans="1:5" x14ac:dyDescent="0.35">
      <c r="A4389" s="125"/>
      <c r="B4389" s="126"/>
      <c r="C4389" s="50" t="s">
        <v>202</v>
      </c>
      <c r="D4389" s="28">
        <v>0.7</v>
      </c>
      <c r="E4389" s="27">
        <v>0</v>
      </c>
    </row>
    <row r="4390" spans="1:5" x14ac:dyDescent="0.35">
      <c r="A4390" s="125"/>
      <c r="B4390" s="126"/>
      <c r="C4390" s="50" t="s">
        <v>203</v>
      </c>
      <c r="D4390" s="28">
        <v>0.75</v>
      </c>
      <c r="E4390" s="27">
        <v>0</v>
      </c>
    </row>
    <row r="4391" spans="1:5" x14ac:dyDescent="0.35">
      <c r="A4391" s="125"/>
      <c r="B4391" s="126"/>
      <c r="C4391" s="50" t="s">
        <v>204</v>
      </c>
      <c r="D4391" s="28">
        <v>0.8</v>
      </c>
      <c r="E4391" s="27">
        <v>0</v>
      </c>
    </row>
    <row r="4392" spans="1:5" x14ac:dyDescent="0.35">
      <c r="A4392" s="125"/>
      <c r="B4392" s="126"/>
      <c r="C4392" s="50" t="s">
        <v>205</v>
      </c>
      <c r="D4392" s="28">
        <v>0.85</v>
      </c>
      <c r="E4392" s="27">
        <v>0</v>
      </c>
    </row>
    <row r="4393" spans="1:5" x14ac:dyDescent="0.35">
      <c r="A4393" s="125"/>
      <c r="B4393" s="126"/>
      <c r="C4393" s="50" t="s">
        <v>206</v>
      </c>
      <c r="D4393" s="28">
        <v>0.9</v>
      </c>
      <c r="E4393" s="27">
        <v>0</v>
      </c>
    </row>
    <row r="4394" spans="1:5" x14ac:dyDescent="0.35">
      <c r="A4394" s="125"/>
      <c r="B4394" s="126"/>
      <c r="C4394" s="50" t="s">
        <v>207</v>
      </c>
      <c r="D4394" s="28">
        <v>0.95</v>
      </c>
      <c r="E4394" s="27">
        <v>0</v>
      </c>
    </row>
    <row r="4395" spans="1:5" x14ac:dyDescent="0.35">
      <c r="A4395" s="125"/>
      <c r="B4395" s="126"/>
      <c r="C4395" s="50" t="s">
        <v>208</v>
      </c>
      <c r="D4395" s="28">
        <v>1</v>
      </c>
      <c r="E4395" s="27">
        <v>0</v>
      </c>
    </row>
    <row r="4396" spans="1:5" x14ac:dyDescent="0.35">
      <c r="A4396" s="125"/>
      <c r="B4396" s="126"/>
      <c r="C4396" s="49" t="s">
        <v>134</v>
      </c>
      <c r="D4396" s="26" t="s">
        <v>136</v>
      </c>
      <c r="E4396" s="26" t="s">
        <v>136</v>
      </c>
    </row>
    <row r="4397" spans="1:5" x14ac:dyDescent="0.35">
      <c r="A4397" s="125"/>
      <c r="B4397" s="126"/>
    </row>
    <row r="4398" spans="1:5" x14ac:dyDescent="0.35">
      <c r="A4398" s="125"/>
      <c r="B4398" s="126"/>
    </row>
    <row r="4399" spans="1:5" x14ac:dyDescent="0.35">
      <c r="A4399" s="125"/>
      <c r="B4399" s="126"/>
    </row>
    <row r="4400" spans="1:5" ht="15" customHeight="1" x14ac:dyDescent="0.35">
      <c r="A4400" s="125">
        <f>A4375+1</f>
        <v>177</v>
      </c>
      <c r="B4400" s="126" t="str">
        <f>"Lista  "  &amp;A4400&amp; "  "&amp; LOOKUP(A4400,'entrada datos Edificación'!$E$3:$E$239,'entrada datos Edificación'!$I$3:$I$239)</f>
        <v>Lista  177  PVC</v>
      </c>
      <c r="C4400" s="49" t="s">
        <v>252</v>
      </c>
      <c r="D4400" s="27">
        <v>0</v>
      </c>
      <c r="E4400" s="27">
        <v>0</v>
      </c>
    </row>
    <row r="4401" spans="1:5" ht="15" customHeight="1" x14ac:dyDescent="0.35">
      <c r="A4401" s="125"/>
      <c r="B4401" s="126"/>
      <c r="C4401" s="50" t="s">
        <v>189</v>
      </c>
      <c r="D4401" s="28">
        <v>0.05</v>
      </c>
      <c r="E4401" s="27">
        <v>0</v>
      </c>
    </row>
    <row r="4402" spans="1:5" x14ac:dyDescent="0.35">
      <c r="A4402" s="125"/>
      <c r="B4402" s="126"/>
      <c r="C4402" s="50" t="s">
        <v>190</v>
      </c>
      <c r="D4402" s="28">
        <v>0.1</v>
      </c>
      <c r="E4402" s="27">
        <v>0</v>
      </c>
    </row>
    <row r="4403" spans="1:5" x14ac:dyDescent="0.35">
      <c r="A4403" s="125"/>
      <c r="B4403" s="126"/>
      <c r="C4403" s="50" t="s">
        <v>191</v>
      </c>
      <c r="D4403" s="28">
        <v>0.15</v>
      </c>
      <c r="E4403" s="27">
        <v>0</v>
      </c>
    </row>
    <row r="4404" spans="1:5" x14ac:dyDescent="0.35">
      <c r="A4404" s="125"/>
      <c r="B4404" s="126"/>
      <c r="C4404" s="50" t="s">
        <v>192</v>
      </c>
      <c r="D4404" s="28">
        <v>0.2</v>
      </c>
      <c r="E4404" s="27">
        <v>0</v>
      </c>
    </row>
    <row r="4405" spans="1:5" x14ac:dyDescent="0.35">
      <c r="A4405" s="125"/>
      <c r="B4405" s="126"/>
      <c r="C4405" s="50" t="s">
        <v>193</v>
      </c>
      <c r="D4405" s="28">
        <v>0.25</v>
      </c>
      <c r="E4405" s="27">
        <v>0</v>
      </c>
    </row>
    <row r="4406" spans="1:5" x14ac:dyDescent="0.35">
      <c r="A4406" s="125"/>
      <c r="B4406" s="126"/>
      <c r="C4406" s="50" t="s">
        <v>194</v>
      </c>
      <c r="D4406" s="28">
        <v>0.3</v>
      </c>
      <c r="E4406" s="27">
        <v>0</v>
      </c>
    </row>
    <row r="4407" spans="1:5" x14ac:dyDescent="0.35">
      <c r="A4407" s="125"/>
      <c r="B4407" s="126"/>
      <c r="C4407" s="50" t="s">
        <v>195</v>
      </c>
      <c r="D4407" s="28">
        <v>0.35</v>
      </c>
      <c r="E4407" s="27">
        <v>0</v>
      </c>
    </row>
    <row r="4408" spans="1:5" x14ac:dyDescent="0.35">
      <c r="A4408" s="125"/>
      <c r="B4408" s="126"/>
      <c r="C4408" s="50" t="s">
        <v>196</v>
      </c>
      <c r="D4408" s="28">
        <v>0.4</v>
      </c>
      <c r="E4408" s="27">
        <v>0</v>
      </c>
    </row>
    <row r="4409" spans="1:5" x14ac:dyDescent="0.35">
      <c r="A4409" s="125"/>
      <c r="B4409" s="126"/>
      <c r="C4409" s="50" t="s">
        <v>197</v>
      </c>
      <c r="D4409" s="28">
        <v>0.45</v>
      </c>
      <c r="E4409" s="27">
        <v>0</v>
      </c>
    </row>
    <row r="4410" spans="1:5" x14ac:dyDescent="0.35">
      <c r="A4410" s="125"/>
      <c r="B4410" s="126"/>
      <c r="C4410" s="50" t="s">
        <v>198</v>
      </c>
      <c r="D4410" s="28">
        <v>0.5</v>
      </c>
      <c r="E4410" s="27">
        <v>0</v>
      </c>
    </row>
    <row r="4411" spans="1:5" x14ac:dyDescent="0.35">
      <c r="A4411" s="125"/>
      <c r="B4411" s="126"/>
      <c r="C4411" s="50" t="s">
        <v>199</v>
      </c>
      <c r="D4411" s="28">
        <v>0.55000000000000004</v>
      </c>
      <c r="E4411" s="27">
        <v>0</v>
      </c>
    </row>
    <row r="4412" spans="1:5" x14ac:dyDescent="0.35">
      <c r="A4412" s="125"/>
      <c r="B4412" s="126"/>
      <c r="C4412" s="50" t="s">
        <v>200</v>
      </c>
      <c r="D4412" s="28">
        <v>0.6</v>
      </c>
      <c r="E4412" s="27">
        <v>0</v>
      </c>
    </row>
    <row r="4413" spans="1:5" x14ac:dyDescent="0.35">
      <c r="A4413" s="125"/>
      <c r="B4413" s="126"/>
      <c r="C4413" s="50" t="s">
        <v>201</v>
      </c>
      <c r="D4413" s="28">
        <v>0.65</v>
      </c>
      <c r="E4413" s="27">
        <v>0</v>
      </c>
    </row>
    <row r="4414" spans="1:5" x14ac:dyDescent="0.35">
      <c r="A4414" s="125"/>
      <c r="B4414" s="126"/>
      <c r="C4414" s="50" t="s">
        <v>202</v>
      </c>
      <c r="D4414" s="28">
        <v>0.7</v>
      </c>
      <c r="E4414" s="27">
        <v>0</v>
      </c>
    </row>
    <row r="4415" spans="1:5" x14ac:dyDescent="0.35">
      <c r="A4415" s="125"/>
      <c r="B4415" s="126"/>
      <c r="C4415" s="50" t="s">
        <v>203</v>
      </c>
      <c r="D4415" s="28">
        <v>0.75</v>
      </c>
      <c r="E4415" s="27">
        <v>0</v>
      </c>
    </row>
    <row r="4416" spans="1:5" x14ac:dyDescent="0.35">
      <c r="A4416" s="125"/>
      <c r="B4416" s="126"/>
      <c r="C4416" s="50" t="s">
        <v>204</v>
      </c>
      <c r="D4416" s="28">
        <v>0.8</v>
      </c>
      <c r="E4416" s="27">
        <v>0</v>
      </c>
    </row>
    <row r="4417" spans="1:5" x14ac:dyDescent="0.35">
      <c r="A4417" s="125"/>
      <c r="B4417" s="126"/>
      <c r="C4417" s="50" t="s">
        <v>205</v>
      </c>
      <c r="D4417" s="28">
        <v>0.85</v>
      </c>
      <c r="E4417" s="27">
        <v>0</v>
      </c>
    </row>
    <row r="4418" spans="1:5" x14ac:dyDescent="0.35">
      <c r="A4418" s="125"/>
      <c r="B4418" s="126"/>
      <c r="C4418" s="50" t="s">
        <v>206</v>
      </c>
      <c r="D4418" s="28">
        <v>0.9</v>
      </c>
      <c r="E4418" s="27">
        <v>0</v>
      </c>
    </row>
    <row r="4419" spans="1:5" x14ac:dyDescent="0.35">
      <c r="A4419" s="125"/>
      <c r="B4419" s="126"/>
      <c r="C4419" s="50" t="s">
        <v>207</v>
      </c>
      <c r="D4419" s="28">
        <v>0.95</v>
      </c>
      <c r="E4419" s="27">
        <v>0</v>
      </c>
    </row>
    <row r="4420" spans="1:5" x14ac:dyDescent="0.35">
      <c r="A4420" s="125"/>
      <c r="B4420" s="126"/>
      <c r="C4420" s="50" t="s">
        <v>208</v>
      </c>
      <c r="D4420" s="28">
        <v>1</v>
      </c>
      <c r="E4420" s="27">
        <v>0</v>
      </c>
    </row>
    <row r="4421" spans="1:5" x14ac:dyDescent="0.35">
      <c r="A4421" s="125"/>
      <c r="B4421" s="126"/>
      <c r="C4421" s="49" t="s">
        <v>134</v>
      </c>
      <c r="D4421" s="26" t="s">
        <v>136</v>
      </c>
      <c r="E4421" s="26" t="s">
        <v>136</v>
      </c>
    </row>
    <row r="4422" spans="1:5" x14ac:dyDescent="0.35">
      <c r="A4422" s="125"/>
      <c r="B4422" s="126"/>
    </row>
    <row r="4423" spans="1:5" x14ac:dyDescent="0.35">
      <c r="A4423" s="125"/>
      <c r="B4423" s="126"/>
    </row>
    <row r="4424" spans="1:5" x14ac:dyDescent="0.35">
      <c r="A4424" s="125"/>
      <c r="B4424" s="126"/>
    </row>
    <row r="4425" spans="1:5" ht="15" customHeight="1" x14ac:dyDescent="0.35">
      <c r="A4425" s="125">
        <f>A4400+1</f>
        <v>178</v>
      </c>
      <c r="B4425" s="126" t="str">
        <f>"Lista  "  &amp;A4425&amp; "  "&amp; LOOKUP(A4425,'entrada datos Edificación'!$E$3:$E$239,'entrada datos Edificación'!$I$3:$I$239)</f>
        <v>Lista  178  yeso</v>
      </c>
      <c r="C4425" s="49" t="s">
        <v>252</v>
      </c>
      <c r="D4425" s="27">
        <v>0</v>
      </c>
      <c r="E4425" s="27">
        <v>0</v>
      </c>
    </row>
    <row r="4426" spans="1:5" ht="15" customHeight="1" x14ac:dyDescent="0.35">
      <c r="A4426" s="125"/>
      <c r="B4426" s="126"/>
      <c r="C4426" s="50" t="s">
        <v>189</v>
      </c>
      <c r="D4426" s="28">
        <v>0.05</v>
      </c>
      <c r="E4426" s="27">
        <v>0</v>
      </c>
    </row>
    <row r="4427" spans="1:5" x14ac:dyDescent="0.35">
      <c r="A4427" s="125"/>
      <c r="B4427" s="126"/>
      <c r="C4427" s="50" t="s">
        <v>190</v>
      </c>
      <c r="D4427" s="28">
        <v>0.1</v>
      </c>
      <c r="E4427" s="27">
        <v>0</v>
      </c>
    </row>
    <row r="4428" spans="1:5" x14ac:dyDescent="0.35">
      <c r="A4428" s="125"/>
      <c r="B4428" s="126"/>
      <c r="C4428" s="50" t="s">
        <v>191</v>
      </c>
      <c r="D4428" s="28">
        <v>0.15</v>
      </c>
      <c r="E4428" s="27">
        <v>0</v>
      </c>
    </row>
    <row r="4429" spans="1:5" x14ac:dyDescent="0.35">
      <c r="A4429" s="125"/>
      <c r="B4429" s="126"/>
      <c r="C4429" s="50" t="s">
        <v>192</v>
      </c>
      <c r="D4429" s="28">
        <v>0.2</v>
      </c>
      <c r="E4429" s="27">
        <v>0</v>
      </c>
    </row>
    <row r="4430" spans="1:5" x14ac:dyDescent="0.35">
      <c r="A4430" s="125"/>
      <c r="B4430" s="126"/>
      <c r="C4430" s="50" t="s">
        <v>193</v>
      </c>
      <c r="D4430" s="28">
        <v>0.25</v>
      </c>
      <c r="E4430" s="27">
        <v>0</v>
      </c>
    </row>
    <row r="4431" spans="1:5" x14ac:dyDescent="0.35">
      <c r="A4431" s="125"/>
      <c r="B4431" s="126"/>
      <c r="C4431" s="50" t="s">
        <v>194</v>
      </c>
      <c r="D4431" s="28">
        <v>0.3</v>
      </c>
      <c r="E4431" s="27">
        <v>0</v>
      </c>
    </row>
    <row r="4432" spans="1:5" x14ac:dyDescent="0.35">
      <c r="A4432" s="125"/>
      <c r="B4432" s="126"/>
      <c r="C4432" s="50" t="s">
        <v>195</v>
      </c>
      <c r="D4432" s="28">
        <v>0.35</v>
      </c>
      <c r="E4432" s="27">
        <v>0</v>
      </c>
    </row>
    <row r="4433" spans="1:5" x14ac:dyDescent="0.35">
      <c r="A4433" s="125"/>
      <c r="B4433" s="126"/>
      <c r="C4433" s="50" t="s">
        <v>196</v>
      </c>
      <c r="D4433" s="28">
        <v>0.4</v>
      </c>
      <c r="E4433" s="27">
        <v>0</v>
      </c>
    </row>
    <row r="4434" spans="1:5" x14ac:dyDescent="0.35">
      <c r="A4434" s="125"/>
      <c r="B4434" s="126"/>
      <c r="C4434" s="50" t="s">
        <v>197</v>
      </c>
      <c r="D4434" s="28">
        <v>0.45</v>
      </c>
      <c r="E4434" s="27">
        <v>0</v>
      </c>
    </row>
    <row r="4435" spans="1:5" x14ac:dyDescent="0.35">
      <c r="A4435" s="125"/>
      <c r="B4435" s="126"/>
      <c r="C4435" s="50" t="s">
        <v>198</v>
      </c>
      <c r="D4435" s="28">
        <v>0.5</v>
      </c>
      <c r="E4435" s="27">
        <v>0</v>
      </c>
    </row>
    <row r="4436" spans="1:5" x14ac:dyDescent="0.35">
      <c r="A4436" s="125"/>
      <c r="B4436" s="126"/>
      <c r="C4436" s="50" t="s">
        <v>199</v>
      </c>
      <c r="D4436" s="28">
        <v>0.55000000000000004</v>
      </c>
      <c r="E4436" s="27">
        <v>0</v>
      </c>
    </row>
    <row r="4437" spans="1:5" x14ac:dyDescent="0.35">
      <c r="A4437" s="125"/>
      <c r="B4437" s="126"/>
      <c r="C4437" s="50" t="s">
        <v>200</v>
      </c>
      <c r="D4437" s="28">
        <v>0.6</v>
      </c>
      <c r="E4437" s="27">
        <v>0</v>
      </c>
    </row>
    <row r="4438" spans="1:5" x14ac:dyDescent="0.35">
      <c r="A4438" s="125"/>
      <c r="B4438" s="126"/>
      <c r="C4438" s="50" t="s">
        <v>201</v>
      </c>
      <c r="D4438" s="28">
        <v>0.65</v>
      </c>
      <c r="E4438" s="27">
        <v>0</v>
      </c>
    </row>
    <row r="4439" spans="1:5" x14ac:dyDescent="0.35">
      <c r="A4439" s="125"/>
      <c r="B4439" s="126"/>
      <c r="C4439" s="50" t="s">
        <v>202</v>
      </c>
      <c r="D4439" s="28">
        <v>0.7</v>
      </c>
      <c r="E4439" s="27">
        <v>0</v>
      </c>
    </row>
    <row r="4440" spans="1:5" x14ac:dyDescent="0.35">
      <c r="A4440" s="125"/>
      <c r="B4440" s="126"/>
      <c r="C4440" s="50" t="s">
        <v>203</v>
      </c>
      <c r="D4440" s="28">
        <v>0.75</v>
      </c>
      <c r="E4440" s="27">
        <v>0</v>
      </c>
    </row>
    <row r="4441" spans="1:5" x14ac:dyDescent="0.35">
      <c r="A4441" s="125"/>
      <c r="B4441" s="126"/>
      <c r="C4441" s="50" t="s">
        <v>204</v>
      </c>
      <c r="D4441" s="28">
        <v>0.8</v>
      </c>
      <c r="E4441" s="27">
        <v>0</v>
      </c>
    </row>
    <row r="4442" spans="1:5" x14ac:dyDescent="0.35">
      <c r="A4442" s="125"/>
      <c r="B4442" s="126"/>
      <c r="C4442" s="50" t="s">
        <v>205</v>
      </c>
      <c r="D4442" s="28">
        <v>0.85</v>
      </c>
      <c r="E4442" s="27">
        <v>0</v>
      </c>
    </row>
    <row r="4443" spans="1:5" x14ac:dyDescent="0.35">
      <c r="A4443" s="125"/>
      <c r="B4443" s="126"/>
      <c r="C4443" s="50" t="s">
        <v>206</v>
      </c>
      <c r="D4443" s="28">
        <v>0.9</v>
      </c>
      <c r="E4443" s="27">
        <v>0</v>
      </c>
    </row>
    <row r="4444" spans="1:5" x14ac:dyDescent="0.35">
      <c r="A4444" s="125"/>
      <c r="B4444" s="126"/>
      <c r="C4444" s="50" t="s">
        <v>207</v>
      </c>
      <c r="D4444" s="28">
        <v>0.95</v>
      </c>
      <c r="E4444" s="27">
        <v>0</v>
      </c>
    </row>
    <row r="4445" spans="1:5" x14ac:dyDescent="0.35">
      <c r="A4445" s="125"/>
      <c r="B4445" s="126"/>
      <c r="C4445" s="50" t="s">
        <v>208</v>
      </c>
      <c r="D4445" s="28">
        <v>1</v>
      </c>
      <c r="E4445" s="27">
        <v>0</v>
      </c>
    </row>
    <row r="4446" spans="1:5" x14ac:dyDescent="0.35">
      <c r="A4446" s="125"/>
      <c r="B4446" s="126"/>
      <c r="C4446" s="49" t="s">
        <v>134</v>
      </c>
      <c r="D4446" s="26" t="s">
        <v>136</v>
      </c>
      <c r="E4446" s="26" t="s">
        <v>136</v>
      </c>
    </row>
    <row r="4447" spans="1:5" x14ac:dyDescent="0.35">
      <c r="A4447" s="125"/>
      <c r="B4447" s="126"/>
    </row>
    <row r="4448" spans="1:5" x14ac:dyDescent="0.35">
      <c r="A4448" s="125"/>
      <c r="B4448" s="126"/>
    </row>
    <row r="4449" spans="1:5" x14ac:dyDescent="0.35">
      <c r="A4449" s="125"/>
      <c r="B4449" s="126"/>
    </row>
    <row r="4450" spans="1:5" ht="15" customHeight="1" x14ac:dyDescent="0.35">
      <c r="A4450" s="125">
        <f>A4425+1</f>
        <v>179</v>
      </c>
      <c r="B4450" s="126" t="str">
        <f>"Lista  "  &amp;A4450&amp; "  "&amp; LOOKUP(A4450,'entrada datos Edificación'!$E$3:$E$239,'entrada datos Edificación'!$I$3:$I$239)</f>
        <v>Lista  179  cemento para morteros</v>
      </c>
      <c r="C4450" s="49" t="s">
        <v>252</v>
      </c>
      <c r="D4450" s="27">
        <v>0</v>
      </c>
      <c r="E4450" s="27">
        <v>0</v>
      </c>
    </row>
    <row r="4451" spans="1:5" ht="15" customHeight="1" x14ac:dyDescent="0.35">
      <c r="A4451" s="125"/>
      <c r="B4451" s="126"/>
      <c r="C4451" s="50" t="s">
        <v>189</v>
      </c>
      <c r="D4451" s="28">
        <v>0.05</v>
      </c>
      <c r="E4451" s="27">
        <v>0</v>
      </c>
    </row>
    <row r="4452" spans="1:5" x14ac:dyDescent="0.35">
      <c r="A4452" s="125"/>
      <c r="B4452" s="126"/>
      <c r="C4452" s="50" t="s">
        <v>190</v>
      </c>
      <c r="D4452" s="28">
        <v>0.1</v>
      </c>
      <c r="E4452" s="27">
        <v>0</v>
      </c>
    </row>
    <row r="4453" spans="1:5" x14ac:dyDescent="0.35">
      <c r="A4453" s="125"/>
      <c r="B4453" s="126"/>
      <c r="C4453" s="50" t="s">
        <v>191</v>
      </c>
      <c r="D4453" s="28">
        <v>0.15</v>
      </c>
      <c r="E4453" s="27">
        <v>0</v>
      </c>
    </row>
    <row r="4454" spans="1:5" x14ac:dyDescent="0.35">
      <c r="A4454" s="125"/>
      <c r="B4454" s="126"/>
      <c r="C4454" s="50" t="s">
        <v>192</v>
      </c>
      <c r="D4454" s="28">
        <v>0.2</v>
      </c>
      <c r="E4454" s="27">
        <v>0</v>
      </c>
    </row>
    <row r="4455" spans="1:5" x14ac:dyDescent="0.35">
      <c r="A4455" s="125"/>
      <c r="B4455" s="126"/>
      <c r="C4455" s="50" t="s">
        <v>193</v>
      </c>
      <c r="D4455" s="28">
        <v>0.25</v>
      </c>
      <c r="E4455" s="27">
        <v>0</v>
      </c>
    </row>
    <row r="4456" spans="1:5" x14ac:dyDescent="0.35">
      <c r="A4456" s="125"/>
      <c r="B4456" s="126"/>
      <c r="C4456" s="50" t="s">
        <v>194</v>
      </c>
      <c r="D4456" s="28">
        <v>0.3</v>
      </c>
      <c r="E4456" s="27">
        <v>0</v>
      </c>
    </row>
    <row r="4457" spans="1:5" x14ac:dyDescent="0.35">
      <c r="A4457" s="125"/>
      <c r="B4457" s="126"/>
      <c r="C4457" s="50" t="s">
        <v>195</v>
      </c>
      <c r="D4457" s="28">
        <v>0.35</v>
      </c>
      <c r="E4457" s="27">
        <v>0</v>
      </c>
    </row>
    <row r="4458" spans="1:5" x14ac:dyDescent="0.35">
      <c r="A4458" s="125"/>
      <c r="B4458" s="126"/>
      <c r="C4458" s="50" t="s">
        <v>196</v>
      </c>
      <c r="D4458" s="28">
        <v>0.4</v>
      </c>
      <c r="E4458" s="27">
        <v>0</v>
      </c>
    </row>
    <row r="4459" spans="1:5" x14ac:dyDescent="0.35">
      <c r="A4459" s="125"/>
      <c r="B4459" s="126"/>
      <c r="C4459" s="50" t="s">
        <v>197</v>
      </c>
      <c r="D4459" s="28">
        <v>0.45</v>
      </c>
      <c r="E4459" s="27">
        <v>0</v>
      </c>
    </row>
    <row r="4460" spans="1:5" x14ac:dyDescent="0.35">
      <c r="A4460" s="125"/>
      <c r="B4460" s="126"/>
      <c r="C4460" s="50" t="s">
        <v>198</v>
      </c>
      <c r="D4460" s="28">
        <v>0.5</v>
      </c>
      <c r="E4460" s="27">
        <v>0</v>
      </c>
    </row>
    <row r="4461" spans="1:5" x14ac:dyDescent="0.35">
      <c r="A4461" s="125"/>
      <c r="B4461" s="126"/>
      <c r="C4461" s="50" t="s">
        <v>199</v>
      </c>
      <c r="D4461" s="28">
        <v>0.55000000000000004</v>
      </c>
      <c r="E4461" s="27">
        <v>0</v>
      </c>
    </row>
    <row r="4462" spans="1:5" x14ac:dyDescent="0.35">
      <c r="A4462" s="125"/>
      <c r="B4462" s="126"/>
      <c r="C4462" s="50" t="s">
        <v>200</v>
      </c>
      <c r="D4462" s="28">
        <v>0.6</v>
      </c>
      <c r="E4462" s="27">
        <v>0</v>
      </c>
    </row>
    <row r="4463" spans="1:5" x14ac:dyDescent="0.35">
      <c r="A4463" s="125"/>
      <c r="B4463" s="126"/>
      <c r="C4463" s="50" t="s">
        <v>201</v>
      </c>
      <c r="D4463" s="28">
        <v>0.65</v>
      </c>
      <c r="E4463" s="27">
        <v>0</v>
      </c>
    </row>
    <row r="4464" spans="1:5" x14ac:dyDescent="0.35">
      <c r="A4464" s="125"/>
      <c r="B4464" s="126"/>
      <c r="C4464" s="50" t="s">
        <v>202</v>
      </c>
      <c r="D4464" s="28">
        <v>0.7</v>
      </c>
      <c r="E4464" s="27">
        <v>0</v>
      </c>
    </row>
    <row r="4465" spans="1:5" x14ac:dyDescent="0.35">
      <c r="A4465" s="125"/>
      <c r="B4465" s="126"/>
      <c r="C4465" s="50" t="s">
        <v>203</v>
      </c>
      <c r="D4465" s="28">
        <v>0.75</v>
      </c>
      <c r="E4465" s="27">
        <v>0</v>
      </c>
    </row>
    <row r="4466" spans="1:5" x14ac:dyDescent="0.35">
      <c r="A4466" s="125"/>
      <c r="B4466" s="126"/>
      <c r="C4466" s="50" t="s">
        <v>204</v>
      </c>
      <c r="D4466" s="28">
        <v>0.8</v>
      </c>
      <c r="E4466" s="27">
        <v>0</v>
      </c>
    </row>
    <row r="4467" spans="1:5" x14ac:dyDescent="0.35">
      <c r="A4467" s="125"/>
      <c r="B4467" s="126"/>
      <c r="C4467" s="50" t="s">
        <v>205</v>
      </c>
      <c r="D4467" s="28">
        <v>0.85</v>
      </c>
      <c r="E4467" s="27">
        <v>0</v>
      </c>
    </row>
    <row r="4468" spans="1:5" x14ac:dyDescent="0.35">
      <c r="A4468" s="125"/>
      <c r="B4468" s="126"/>
      <c r="C4468" s="50" t="s">
        <v>206</v>
      </c>
      <c r="D4468" s="28">
        <v>0.9</v>
      </c>
      <c r="E4468" s="27">
        <v>0</v>
      </c>
    </row>
    <row r="4469" spans="1:5" x14ac:dyDescent="0.35">
      <c r="A4469" s="125"/>
      <c r="B4469" s="126"/>
      <c r="C4469" s="50" t="s">
        <v>207</v>
      </c>
      <c r="D4469" s="28">
        <v>0.95</v>
      </c>
      <c r="E4469" s="27">
        <v>0</v>
      </c>
    </row>
    <row r="4470" spans="1:5" x14ac:dyDescent="0.35">
      <c r="A4470" s="125"/>
      <c r="B4470" s="126"/>
      <c r="C4470" s="50" t="s">
        <v>208</v>
      </c>
      <c r="D4470" s="28">
        <v>1</v>
      </c>
      <c r="E4470" s="27">
        <v>0</v>
      </c>
    </row>
    <row r="4471" spans="1:5" x14ac:dyDescent="0.35">
      <c r="A4471" s="125"/>
      <c r="B4471" s="126"/>
      <c r="C4471" s="49" t="s">
        <v>134</v>
      </c>
      <c r="D4471" s="26" t="s">
        <v>136</v>
      </c>
      <c r="E4471" s="26" t="s">
        <v>136</v>
      </c>
    </row>
    <row r="4472" spans="1:5" x14ac:dyDescent="0.35">
      <c r="A4472" s="125"/>
      <c r="B4472" s="126"/>
    </row>
    <row r="4473" spans="1:5" x14ac:dyDescent="0.35">
      <c r="A4473" s="125"/>
      <c r="B4473" s="126"/>
    </row>
    <row r="4474" spans="1:5" x14ac:dyDescent="0.35">
      <c r="A4474" s="125"/>
      <c r="B4474" s="126"/>
    </row>
    <row r="4475" spans="1:5" ht="15" customHeight="1" x14ac:dyDescent="0.35">
      <c r="A4475" s="125">
        <f>A4450+1</f>
        <v>180</v>
      </c>
      <c r="B4475" s="126" t="str">
        <f>"Lista  "  &amp;A4475&amp; "  "&amp; LOOKUP(A4475,'entrada datos Edificación'!$E$3:$E$239,'entrada datos Edificación'!$I$3:$I$239)</f>
        <v>Lista  180  árido para morteros</v>
      </c>
      <c r="C4475" s="49" t="s">
        <v>252</v>
      </c>
      <c r="D4475" s="27">
        <v>0</v>
      </c>
      <c r="E4475" s="27">
        <v>0</v>
      </c>
    </row>
    <row r="4476" spans="1:5" ht="15" customHeight="1" x14ac:dyDescent="0.35">
      <c r="A4476" s="125"/>
      <c r="B4476" s="126"/>
      <c r="C4476" s="50" t="s">
        <v>189</v>
      </c>
      <c r="D4476" s="28">
        <v>0.05</v>
      </c>
      <c r="E4476" s="27">
        <v>0</v>
      </c>
    </row>
    <row r="4477" spans="1:5" x14ac:dyDescent="0.35">
      <c r="A4477" s="125"/>
      <c r="B4477" s="126"/>
      <c r="C4477" s="50" t="s">
        <v>190</v>
      </c>
      <c r="D4477" s="28">
        <v>0.1</v>
      </c>
      <c r="E4477" s="27">
        <v>0</v>
      </c>
    </row>
    <row r="4478" spans="1:5" x14ac:dyDescent="0.35">
      <c r="A4478" s="125"/>
      <c r="B4478" s="126"/>
      <c r="C4478" s="50" t="s">
        <v>191</v>
      </c>
      <c r="D4478" s="28">
        <v>0.15</v>
      </c>
      <c r="E4478" s="27">
        <v>0</v>
      </c>
    </row>
    <row r="4479" spans="1:5" x14ac:dyDescent="0.35">
      <c r="A4479" s="125"/>
      <c r="B4479" s="126"/>
      <c r="C4479" s="50" t="s">
        <v>192</v>
      </c>
      <c r="D4479" s="28">
        <v>0.2</v>
      </c>
      <c r="E4479" s="27">
        <v>0</v>
      </c>
    </row>
    <row r="4480" spans="1:5" x14ac:dyDescent="0.35">
      <c r="A4480" s="125"/>
      <c r="B4480" s="126"/>
      <c r="C4480" s="50" t="s">
        <v>193</v>
      </c>
      <c r="D4480" s="28">
        <v>0.25</v>
      </c>
      <c r="E4480" s="27">
        <v>0</v>
      </c>
    </row>
    <row r="4481" spans="1:5" x14ac:dyDescent="0.35">
      <c r="A4481" s="125"/>
      <c r="B4481" s="126"/>
      <c r="C4481" s="50" t="s">
        <v>194</v>
      </c>
      <c r="D4481" s="28">
        <v>0.3</v>
      </c>
      <c r="E4481" s="27">
        <v>0</v>
      </c>
    </row>
    <row r="4482" spans="1:5" x14ac:dyDescent="0.35">
      <c r="A4482" s="125"/>
      <c r="B4482" s="126"/>
      <c r="C4482" s="50" t="s">
        <v>195</v>
      </c>
      <c r="D4482" s="28">
        <v>0.35</v>
      </c>
      <c r="E4482" s="27">
        <v>0</v>
      </c>
    </row>
    <row r="4483" spans="1:5" x14ac:dyDescent="0.35">
      <c r="A4483" s="125"/>
      <c r="B4483" s="126"/>
      <c r="C4483" s="50" t="s">
        <v>196</v>
      </c>
      <c r="D4483" s="28">
        <v>0.4</v>
      </c>
      <c r="E4483" s="27">
        <v>0</v>
      </c>
    </row>
    <row r="4484" spans="1:5" x14ac:dyDescent="0.35">
      <c r="A4484" s="125"/>
      <c r="B4484" s="126"/>
      <c r="C4484" s="50" t="s">
        <v>197</v>
      </c>
      <c r="D4484" s="28">
        <v>0.45</v>
      </c>
      <c r="E4484" s="27">
        <v>0</v>
      </c>
    </row>
    <row r="4485" spans="1:5" x14ac:dyDescent="0.35">
      <c r="A4485" s="125"/>
      <c r="B4485" s="126"/>
      <c r="C4485" s="50" t="s">
        <v>198</v>
      </c>
      <c r="D4485" s="28">
        <v>0.5</v>
      </c>
      <c r="E4485" s="27">
        <v>0</v>
      </c>
    </row>
    <row r="4486" spans="1:5" x14ac:dyDescent="0.35">
      <c r="A4486" s="125"/>
      <c r="B4486" s="126"/>
      <c r="C4486" s="50" t="s">
        <v>199</v>
      </c>
      <c r="D4486" s="28">
        <v>0.55000000000000004</v>
      </c>
      <c r="E4486" s="27">
        <v>0</v>
      </c>
    </row>
    <row r="4487" spans="1:5" x14ac:dyDescent="0.35">
      <c r="A4487" s="125"/>
      <c r="B4487" s="126"/>
      <c r="C4487" s="50" t="s">
        <v>200</v>
      </c>
      <c r="D4487" s="28">
        <v>0.6</v>
      </c>
      <c r="E4487" s="27">
        <v>0</v>
      </c>
    </row>
    <row r="4488" spans="1:5" x14ac:dyDescent="0.35">
      <c r="A4488" s="125"/>
      <c r="B4488" s="126"/>
      <c r="C4488" s="50" t="s">
        <v>201</v>
      </c>
      <c r="D4488" s="28">
        <v>0.65</v>
      </c>
      <c r="E4488" s="27">
        <v>0</v>
      </c>
    </row>
    <row r="4489" spans="1:5" x14ac:dyDescent="0.35">
      <c r="A4489" s="125"/>
      <c r="B4489" s="126"/>
      <c r="C4489" s="50" t="s">
        <v>202</v>
      </c>
      <c r="D4489" s="28">
        <v>0.7</v>
      </c>
      <c r="E4489" s="27">
        <v>0</v>
      </c>
    </row>
    <row r="4490" spans="1:5" x14ac:dyDescent="0.35">
      <c r="A4490" s="125"/>
      <c r="B4490" s="126"/>
      <c r="C4490" s="50" t="s">
        <v>203</v>
      </c>
      <c r="D4490" s="28">
        <v>0.75</v>
      </c>
      <c r="E4490" s="27">
        <v>0</v>
      </c>
    </row>
    <row r="4491" spans="1:5" x14ac:dyDescent="0.35">
      <c r="A4491" s="125"/>
      <c r="B4491" s="126"/>
      <c r="C4491" s="50" t="s">
        <v>204</v>
      </c>
      <c r="D4491" s="28">
        <v>0.8</v>
      </c>
      <c r="E4491" s="27">
        <v>0</v>
      </c>
    </row>
    <row r="4492" spans="1:5" x14ac:dyDescent="0.35">
      <c r="A4492" s="125"/>
      <c r="B4492" s="126"/>
      <c r="C4492" s="50" t="s">
        <v>205</v>
      </c>
      <c r="D4492" s="28">
        <v>0.85</v>
      </c>
      <c r="E4492" s="27">
        <v>0</v>
      </c>
    </row>
    <row r="4493" spans="1:5" x14ac:dyDescent="0.35">
      <c r="A4493" s="125"/>
      <c r="B4493" s="126"/>
      <c r="C4493" s="50" t="s">
        <v>206</v>
      </c>
      <c r="D4493" s="28">
        <v>0.9</v>
      </c>
      <c r="E4493" s="27">
        <v>0</v>
      </c>
    </row>
    <row r="4494" spans="1:5" x14ac:dyDescent="0.35">
      <c r="A4494" s="125"/>
      <c r="B4494" s="126"/>
      <c r="C4494" s="50" t="s">
        <v>207</v>
      </c>
      <c r="D4494" s="28">
        <v>0.95</v>
      </c>
      <c r="E4494" s="27">
        <v>0</v>
      </c>
    </row>
    <row r="4495" spans="1:5" x14ac:dyDescent="0.35">
      <c r="A4495" s="125"/>
      <c r="B4495" s="126"/>
      <c r="C4495" s="50" t="s">
        <v>208</v>
      </c>
      <c r="D4495" s="28">
        <v>1</v>
      </c>
      <c r="E4495" s="27">
        <v>0</v>
      </c>
    </row>
    <row r="4496" spans="1:5" x14ac:dyDescent="0.35">
      <c r="A4496" s="125"/>
      <c r="B4496" s="126"/>
      <c r="C4496" s="49" t="s">
        <v>134</v>
      </c>
      <c r="D4496" s="26" t="s">
        <v>136</v>
      </c>
      <c r="E4496" s="26" t="s">
        <v>136</v>
      </c>
    </row>
    <row r="4497" spans="1:5" x14ac:dyDescent="0.35">
      <c r="A4497" s="125"/>
      <c r="B4497" s="126"/>
    </row>
    <row r="4498" spans="1:5" x14ac:dyDescent="0.35">
      <c r="A4498" s="125"/>
      <c r="B4498" s="126"/>
    </row>
    <row r="4499" spans="1:5" x14ac:dyDescent="0.35">
      <c r="A4499" s="125"/>
      <c r="B4499" s="126"/>
    </row>
    <row r="4500" spans="1:5" ht="15" customHeight="1" x14ac:dyDescent="0.35">
      <c r="A4500" s="125">
        <f>A4475+1</f>
        <v>181</v>
      </c>
      <c r="B4500" s="126" t="str">
        <f>"Lista  "  &amp;A4500&amp; "  "&amp; LOOKUP(A4500,'entrada datos Edificación'!$E$3:$E$239,'entrada datos Edificación'!$I$3:$I$239)</f>
        <v xml:space="preserve">Lista  181  aditivos lignosulfonatos </v>
      </c>
      <c r="C4500" s="49" t="s">
        <v>252</v>
      </c>
      <c r="D4500" s="27">
        <v>0</v>
      </c>
      <c r="E4500" s="27">
        <v>0</v>
      </c>
    </row>
    <row r="4501" spans="1:5" ht="15" customHeight="1" x14ac:dyDescent="0.35">
      <c r="A4501" s="125"/>
      <c r="B4501" s="126"/>
      <c r="C4501" s="50" t="s">
        <v>189</v>
      </c>
      <c r="D4501" s="28">
        <v>0.05</v>
      </c>
      <c r="E4501" s="27">
        <v>0</v>
      </c>
    </row>
    <row r="4502" spans="1:5" x14ac:dyDescent="0.35">
      <c r="A4502" s="125"/>
      <c r="B4502" s="126"/>
      <c r="C4502" s="50" t="s">
        <v>190</v>
      </c>
      <c r="D4502" s="28">
        <v>0.1</v>
      </c>
      <c r="E4502" s="27">
        <v>0</v>
      </c>
    </row>
    <row r="4503" spans="1:5" x14ac:dyDescent="0.35">
      <c r="A4503" s="125"/>
      <c r="B4503" s="126"/>
      <c r="C4503" s="50" t="s">
        <v>191</v>
      </c>
      <c r="D4503" s="28">
        <v>0.15</v>
      </c>
      <c r="E4503" s="27">
        <v>0</v>
      </c>
    </row>
    <row r="4504" spans="1:5" x14ac:dyDescent="0.35">
      <c r="A4504" s="125"/>
      <c r="B4504" s="126"/>
      <c r="C4504" s="50" t="s">
        <v>192</v>
      </c>
      <c r="D4504" s="28">
        <v>0.2</v>
      </c>
      <c r="E4504" s="27">
        <v>0</v>
      </c>
    </row>
    <row r="4505" spans="1:5" x14ac:dyDescent="0.35">
      <c r="A4505" s="125"/>
      <c r="B4505" s="126"/>
      <c r="C4505" s="50" t="s">
        <v>193</v>
      </c>
      <c r="D4505" s="28">
        <v>0.25</v>
      </c>
      <c r="E4505" s="27">
        <v>0</v>
      </c>
    </row>
    <row r="4506" spans="1:5" x14ac:dyDescent="0.35">
      <c r="A4506" s="125"/>
      <c r="B4506" s="126"/>
      <c r="C4506" s="50" t="s">
        <v>194</v>
      </c>
      <c r="D4506" s="28">
        <v>0.3</v>
      </c>
      <c r="E4506" s="27">
        <v>0</v>
      </c>
    </row>
    <row r="4507" spans="1:5" x14ac:dyDescent="0.35">
      <c r="A4507" s="125"/>
      <c r="B4507" s="126"/>
      <c r="C4507" s="50" t="s">
        <v>195</v>
      </c>
      <c r="D4507" s="28">
        <v>0.35</v>
      </c>
      <c r="E4507" s="27">
        <v>0</v>
      </c>
    </row>
    <row r="4508" spans="1:5" x14ac:dyDescent="0.35">
      <c r="A4508" s="125"/>
      <c r="B4508" s="126"/>
      <c r="C4508" s="50" t="s">
        <v>196</v>
      </c>
      <c r="D4508" s="28">
        <v>0.4</v>
      </c>
      <c r="E4508" s="27">
        <v>0</v>
      </c>
    </row>
    <row r="4509" spans="1:5" x14ac:dyDescent="0.35">
      <c r="A4509" s="125"/>
      <c r="B4509" s="126"/>
      <c r="C4509" s="50" t="s">
        <v>197</v>
      </c>
      <c r="D4509" s="28">
        <v>0.45</v>
      </c>
      <c r="E4509" s="27">
        <v>0</v>
      </c>
    </row>
    <row r="4510" spans="1:5" x14ac:dyDescent="0.35">
      <c r="A4510" s="125"/>
      <c r="B4510" s="126"/>
      <c r="C4510" s="50" t="s">
        <v>198</v>
      </c>
      <c r="D4510" s="28">
        <v>0.5</v>
      </c>
      <c r="E4510" s="27">
        <v>0</v>
      </c>
    </row>
    <row r="4511" spans="1:5" x14ac:dyDescent="0.35">
      <c r="A4511" s="125"/>
      <c r="B4511" s="126"/>
      <c r="C4511" s="50" t="s">
        <v>199</v>
      </c>
      <c r="D4511" s="28">
        <v>0.55000000000000004</v>
      </c>
      <c r="E4511" s="27">
        <v>0</v>
      </c>
    </row>
    <row r="4512" spans="1:5" x14ac:dyDescent="0.35">
      <c r="A4512" s="125"/>
      <c r="B4512" s="126"/>
      <c r="C4512" s="50" t="s">
        <v>200</v>
      </c>
      <c r="D4512" s="28">
        <v>0.6</v>
      </c>
      <c r="E4512" s="27">
        <v>0</v>
      </c>
    </row>
    <row r="4513" spans="1:5" x14ac:dyDescent="0.35">
      <c r="A4513" s="125"/>
      <c r="B4513" s="126"/>
      <c r="C4513" s="50" t="s">
        <v>201</v>
      </c>
      <c r="D4513" s="28">
        <v>0.65</v>
      </c>
      <c r="E4513" s="27">
        <v>0</v>
      </c>
    </row>
    <row r="4514" spans="1:5" x14ac:dyDescent="0.35">
      <c r="A4514" s="125"/>
      <c r="B4514" s="126"/>
      <c r="C4514" s="50" t="s">
        <v>202</v>
      </c>
      <c r="D4514" s="28">
        <v>0.7</v>
      </c>
      <c r="E4514" s="27">
        <v>0</v>
      </c>
    </row>
    <row r="4515" spans="1:5" x14ac:dyDescent="0.35">
      <c r="A4515" s="125"/>
      <c r="B4515" s="126"/>
      <c r="C4515" s="50" t="s">
        <v>203</v>
      </c>
      <c r="D4515" s="28">
        <v>0.75</v>
      </c>
      <c r="E4515" s="27">
        <v>0</v>
      </c>
    </row>
    <row r="4516" spans="1:5" x14ac:dyDescent="0.35">
      <c r="A4516" s="125"/>
      <c r="B4516" s="126"/>
      <c r="C4516" s="50" t="s">
        <v>204</v>
      </c>
      <c r="D4516" s="28">
        <v>0.8</v>
      </c>
      <c r="E4516" s="27">
        <v>0</v>
      </c>
    </row>
    <row r="4517" spans="1:5" x14ac:dyDescent="0.35">
      <c r="A4517" s="125"/>
      <c r="B4517" s="126"/>
      <c r="C4517" s="50" t="s">
        <v>205</v>
      </c>
      <c r="D4517" s="28">
        <v>0.85</v>
      </c>
      <c r="E4517" s="27">
        <v>0</v>
      </c>
    </row>
    <row r="4518" spans="1:5" x14ac:dyDescent="0.35">
      <c r="A4518" s="125"/>
      <c r="B4518" s="126"/>
      <c r="C4518" s="50" t="s">
        <v>206</v>
      </c>
      <c r="D4518" s="28">
        <v>0.9</v>
      </c>
      <c r="E4518" s="27">
        <v>0</v>
      </c>
    </row>
    <row r="4519" spans="1:5" x14ac:dyDescent="0.35">
      <c r="A4519" s="125"/>
      <c r="B4519" s="126"/>
      <c r="C4519" s="50" t="s">
        <v>207</v>
      </c>
      <c r="D4519" s="28">
        <v>0.95</v>
      </c>
      <c r="E4519" s="27">
        <v>0</v>
      </c>
    </row>
    <row r="4520" spans="1:5" x14ac:dyDescent="0.35">
      <c r="A4520" s="125"/>
      <c r="B4520" s="126"/>
      <c r="C4520" s="50" t="s">
        <v>208</v>
      </c>
      <c r="D4520" s="28">
        <v>1</v>
      </c>
      <c r="E4520" s="27">
        <v>0</v>
      </c>
    </row>
    <row r="4521" spans="1:5" x14ac:dyDescent="0.35">
      <c r="A4521" s="125"/>
      <c r="B4521" s="126"/>
      <c r="C4521" s="49" t="s">
        <v>134</v>
      </c>
      <c r="D4521" s="26" t="s">
        <v>136</v>
      </c>
      <c r="E4521" s="26" t="s">
        <v>136</v>
      </c>
    </row>
    <row r="4522" spans="1:5" x14ac:dyDescent="0.35">
      <c r="A4522" s="125"/>
      <c r="B4522" s="126"/>
    </row>
    <row r="4523" spans="1:5" x14ac:dyDescent="0.35">
      <c r="A4523" s="125"/>
      <c r="B4523" s="126"/>
    </row>
    <row r="4524" spans="1:5" x14ac:dyDescent="0.35">
      <c r="A4524" s="125"/>
      <c r="B4524" s="126"/>
    </row>
    <row r="4525" spans="1:5" ht="15" customHeight="1" x14ac:dyDescent="0.35">
      <c r="A4525" s="125">
        <f>A4500+1</f>
        <v>182</v>
      </c>
      <c r="B4525" s="126" t="str">
        <f>"Lista  "  &amp;A4525&amp; "  "&amp; LOOKUP(A4525,'entrada datos Edificación'!$E$3:$E$239,'entrada datos Edificación'!$I$3:$I$239)</f>
        <v>Lista  182  otros aditivos</v>
      </c>
      <c r="C4525" s="49" t="s">
        <v>252</v>
      </c>
      <c r="D4525" s="27">
        <v>0</v>
      </c>
      <c r="E4525" s="27">
        <v>0</v>
      </c>
    </row>
    <row r="4526" spans="1:5" ht="15" customHeight="1" x14ac:dyDescent="0.35">
      <c r="A4526" s="125"/>
      <c r="B4526" s="126"/>
      <c r="C4526" s="50" t="s">
        <v>189</v>
      </c>
      <c r="D4526" s="28">
        <v>0.05</v>
      </c>
      <c r="E4526" s="27">
        <v>0</v>
      </c>
    </row>
    <row r="4527" spans="1:5" x14ac:dyDescent="0.35">
      <c r="A4527" s="125"/>
      <c r="B4527" s="126"/>
      <c r="C4527" s="50" t="s">
        <v>190</v>
      </c>
      <c r="D4527" s="28">
        <v>0.1</v>
      </c>
      <c r="E4527" s="27">
        <v>0</v>
      </c>
    </row>
    <row r="4528" spans="1:5" x14ac:dyDescent="0.35">
      <c r="A4528" s="125"/>
      <c r="B4528" s="126"/>
      <c r="C4528" s="50" t="s">
        <v>191</v>
      </c>
      <c r="D4528" s="28">
        <v>0.15</v>
      </c>
      <c r="E4528" s="27">
        <v>0</v>
      </c>
    </row>
    <row r="4529" spans="1:5" x14ac:dyDescent="0.35">
      <c r="A4529" s="125"/>
      <c r="B4529" s="126"/>
      <c r="C4529" s="50" t="s">
        <v>192</v>
      </c>
      <c r="D4529" s="28">
        <v>0.2</v>
      </c>
      <c r="E4529" s="27">
        <v>0</v>
      </c>
    </row>
    <row r="4530" spans="1:5" x14ac:dyDescent="0.35">
      <c r="A4530" s="125"/>
      <c r="B4530" s="126"/>
      <c r="C4530" s="50" t="s">
        <v>193</v>
      </c>
      <c r="D4530" s="28">
        <v>0.25</v>
      </c>
      <c r="E4530" s="27">
        <v>0</v>
      </c>
    </row>
    <row r="4531" spans="1:5" x14ac:dyDescent="0.35">
      <c r="A4531" s="125"/>
      <c r="B4531" s="126"/>
      <c r="C4531" s="50" t="s">
        <v>194</v>
      </c>
      <c r="D4531" s="28">
        <v>0.3</v>
      </c>
      <c r="E4531" s="27">
        <v>0</v>
      </c>
    </row>
    <row r="4532" spans="1:5" x14ac:dyDescent="0.35">
      <c r="A4532" s="125"/>
      <c r="B4532" s="126"/>
      <c r="C4532" s="50" t="s">
        <v>195</v>
      </c>
      <c r="D4532" s="28">
        <v>0.35</v>
      </c>
      <c r="E4532" s="27">
        <v>0</v>
      </c>
    </row>
    <row r="4533" spans="1:5" x14ac:dyDescent="0.35">
      <c r="A4533" s="125"/>
      <c r="B4533" s="126"/>
      <c r="C4533" s="50" t="s">
        <v>196</v>
      </c>
      <c r="D4533" s="28">
        <v>0.4</v>
      </c>
      <c r="E4533" s="27">
        <v>0</v>
      </c>
    </row>
    <row r="4534" spans="1:5" x14ac:dyDescent="0.35">
      <c r="A4534" s="125"/>
      <c r="B4534" s="126"/>
      <c r="C4534" s="50" t="s">
        <v>197</v>
      </c>
      <c r="D4534" s="28">
        <v>0.45</v>
      </c>
      <c r="E4534" s="27">
        <v>0</v>
      </c>
    </row>
    <row r="4535" spans="1:5" x14ac:dyDescent="0.35">
      <c r="A4535" s="125"/>
      <c r="B4535" s="126"/>
      <c r="C4535" s="50" t="s">
        <v>198</v>
      </c>
      <c r="D4535" s="28">
        <v>0.5</v>
      </c>
      <c r="E4535" s="27">
        <v>0</v>
      </c>
    </row>
    <row r="4536" spans="1:5" x14ac:dyDescent="0.35">
      <c r="A4536" s="125"/>
      <c r="B4536" s="126"/>
      <c r="C4536" s="50" t="s">
        <v>199</v>
      </c>
      <c r="D4536" s="28">
        <v>0.55000000000000004</v>
      </c>
      <c r="E4536" s="27">
        <v>0</v>
      </c>
    </row>
    <row r="4537" spans="1:5" x14ac:dyDescent="0.35">
      <c r="A4537" s="125"/>
      <c r="B4537" s="126"/>
      <c r="C4537" s="50" t="s">
        <v>200</v>
      </c>
      <c r="D4537" s="28">
        <v>0.6</v>
      </c>
      <c r="E4537" s="27">
        <v>0</v>
      </c>
    </row>
    <row r="4538" spans="1:5" x14ac:dyDescent="0.35">
      <c r="A4538" s="125"/>
      <c r="B4538" s="126"/>
      <c r="C4538" s="50" t="s">
        <v>201</v>
      </c>
      <c r="D4538" s="28">
        <v>0.65</v>
      </c>
      <c r="E4538" s="27">
        <v>0</v>
      </c>
    </row>
    <row r="4539" spans="1:5" x14ac:dyDescent="0.35">
      <c r="A4539" s="125"/>
      <c r="B4539" s="126"/>
      <c r="C4539" s="50" t="s">
        <v>202</v>
      </c>
      <c r="D4539" s="28">
        <v>0.7</v>
      </c>
      <c r="E4539" s="27">
        <v>0</v>
      </c>
    </row>
    <row r="4540" spans="1:5" x14ac:dyDescent="0.35">
      <c r="A4540" s="125"/>
      <c r="B4540" s="126"/>
      <c r="C4540" s="50" t="s">
        <v>203</v>
      </c>
      <c r="D4540" s="28">
        <v>0.75</v>
      </c>
      <c r="E4540" s="27">
        <v>0</v>
      </c>
    </row>
    <row r="4541" spans="1:5" x14ac:dyDescent="0.35">
      <c r="A4541" s="125"/>
      <c r="B4541" s="126"/>
      <c r="C4541" s="50" t="s">
        <v>204</v>
      </c>
      <c r="D4541" s="28">
        <v>0.8</v>
      </c>
      <c r="E4541" s="27">
        <v>0</v>
      </c>
    </row>
    <row r="4542" spans="1:5" x14ac:dyDescent="0.35">
      <c r="A4542" s="125"/>
      <c r="B4542" s="126"/>
      <c r="C4542" s="50" t="s">
        <v>205</v>
      </c>
      <c r="D4542" s="28">
        <v>0.85</v>
      </c>
      <c r="E4542" s="27">
        <v>0</v>
      </c>
    </row>
    <row r="4543" spans="1:5" x14ac:dyDescent="0.35">
      <c r="A4543" s="125"/>
      <c r="B4543" s="126"/>
      <c r="C4543" s="50" t="s">
        <v>206</v>
      </c>
      <c r="D4543" s="28">
        <v>0.9</v>
      </c>
      <c r="E4543" s="27">
        <v>0</v>
      </c>
    </row>
    <row r="4544" spans="1:5" x14ac:dyDescent="0.35">
      <c r="A4544" s="125"/>
      <c r="B4544" s="126"/>
      <c r="C4544" s="50" t="s">
        <v>207</v>
      </c>
      <c r="D4544" s="28">
        <v>0.95</v>
      </c>
      <c r="E4544" s="27">
        <v>0</v>
      </c>
    </row>
    <row r="4545" spans="1:5" x14ac:dyDescent="0.35">
      <c r="A4545" s="125"/>
      <c r="B4545" s="126"/>
      <c r="C4545" s="50" t="s">
        <v>208</v>
      </c>
      <c r="D4545" s="28">
        <v>1</v>
      </c>
      <c r="E4545" s="27">
        <v>0</v>
      </c>
    </row>
    <row r="4546" spans="1:5" x14ac:dyDescent="0.35">
      <c r="A4546" s="125"/>
      <c r="B4546" s="126"/>
      <c r="C4546" s="49" t="s">
        <v>134</v>
      </c>
      <c r="D4546" s="26" t="s">
        <v>136</v>
      </c>
      <c r="E4546" s="26" t="s">
        <v>136</v>
      </c>
    </row>
    <row r="4547" spans="1:5" x14ac:dyDescent="0.35">
      <c r="A4547" s="125"/>
      <c r="B4547" s="126"/>
    </row>
    <row r="4548" spans="1:5" x14ac:dyDescent="0.35">
      <c r="A4548" s="125"/>
      <c r="B4548" s="126"/>
    </row>
    <row r="4549" spans="1:5" x14ac:dyDescent="0.35">
      <c r="A4549" s="125"/>
      <c r="B4549" s="126"/>
    </row>
    <row r="4550" spans="1:5" ht="15" customHeight="1" x14ac:dyDescent="0.35">
      <c r="A4550" s="125">
        <f>A4525+1</f>
        <v>183</v>
      </c>
      <c r="B4550" s="126" t="str">
        <f>"Lista  "  &amp;A4550&amp; "  "&amp; LOOKUP(A4550,'entrada datos Edificación'!$E$3:$E$239,'entrada datos Edificación'!$I$3:$I$239)</f>
        <v>Lista  183  otros</v>
      </c>
      <c r="C4550" s="49" t="s">
        <v>252</v>
      </c>
      <c r="D4550" s="27">
        <v>0</v>
      </c>
      <c r="E4550" s="27">
        <v>0</v>
      </c>
    </row>
    <row r="4551" spans="1:5" ht="15" customHeight="1" x14ac:dyDescent="0.35">
      <c r="A4551" s="125"/>
      <c r="B4551" s="126"/>
      <c r="C4551" s="50" t="s">
        <v>189</v>
      </c>
      <c r="D4551" s="28">
        <v>0.05</v>
      </c>
      <c r="E4551" s="27">
        <v>0</v>
      </c>
    </row>
    <row r="4552" spans="1:5" x14ac:dyDescent="0.35">
      <c r="A4552" s="125"/>
      <c r="B4552" s="126"/>
      <c r="C4552" s="50" t="s">
        <v>190</v>
      </c>
      <c r="D4552" s="28">
        <v>0.1</v>
      </c>
      <c r="E4552" s="27">
        <v>0</v>
      </c>
    </row>
    <row r="4553" spans="1:5" x14ac:dyDescent="0.35">
      <c r="A4553" s="125"/>
      <c r="B4553" s="126"/>
      <c r="C4553" s="50" t="s">
        <v>191</v>
      </c>
      <c r="D4553" s="28">
        <v>0.15</v>
      </c>
      <c r="E4553" s="27">
        <v>0</v>
      </c>
    </row>
    <row r="4554" spans="1:5" x14ac:dyDescent="0.35">
      <c r="A4554" s="125"/>
      <c r="B4554" s="126"/>
      <c r="C4554" s="50" t="s">
        <v>192</v>
      </c>
      <c r="D4554" s="28">
        <v>0.2</v>
      </c>
      <c r="E4554" s="27">
        <v>0</v>
      </c>
    </row>
    <row r="4555" spans="1:5" x14ac:dyDescent="0.35">
      <c r="A4555" s="125"/>
      <c r="B4555" s="126"/>
      <c r="C4555" s="50" t="s">
        <v>193</v>
      </c>
      <c r="D4555" s="28">
        <v>0.25</v>
      </c>
      <c r="E4555" s="27">
        <v>0</v>
      </c>
    </row>
    <row r="4556" spans="1:5" x14ac:dyDescent="0.35">
      <c r="A4556" s="125"/>
      <c r="B4556" s="126"/>
      <c r="C4556" s="50" t="s">
        <v>194</v>
      </c>
      <c r="D4556" s="28">
        <v>0.3</v>
      </c>
      <c r="E4556" s="27">
        <v>0</v>
      </c>
    </row>
    <row r="4557" spans="1:5" x14ac:dyDescent="0.35">
      <c r="A4557" s="125"/>
      <c r="B4557" s="126"/>
      <c r="C4557" s="50" t="s">
        <v>195</v>
      </c>
      <c r="D4557" s="28">
        <v>0.35</v>
      </c>
      <c r="E4557" s="27">
        <v>0</v>
      </c>
    </row>
    <row r="4558" spans="1:5" x14ac:dyDescent="0.35">
      <c r="A4558" s="125"/>
      <c r="B4558" s="126"/>
      <c r="C4558" s="50" t="s">
        <v>196</v>
      </c>
      <c r="D4558" s="28">
        <v>0.4</v>
      </c>
      <c r="E4558" s="27">
        <v>0</v>
      </c>
    </row>
    <row r="4559" spans="1:5" x14ac:dyDescent="0.35">
      <c r="A4559" s="125"/>
      <c r="B4559" s="126"/>
      <c r="C4559" s="50" t="s">
        <v>197</v>
      </c>
      <c r="D4559" s="28">
        <v>0.45</v>
      </c>
      <c r="E4559" s="27">
        <v>0</v>
      </c>
    </row>
    <row r="4560" spans="1:5" x14ac:dyDescent="0.35">
      <c r="A4560" s="125"/>
      <c r="B4560" s="126"/>
      <c r="C4560" s="50" t="s">
        <v>198</v>
      </c>
      <c r="D4560" s="28">
        <v>0.5</v>
      </c>
      <c r="E4560" s="27">
        <v>0</v>
      </c>
    </row>
    <row r="4561" spans="1:5" x14ac:dyDescent="0.35">
      <c r="A4561" s="125"/>
      <c r="B4561" s="126"/>
      <c r="C4561" s="50" t="s">
        <v>199</v>
      </c>
      <c r="D4561" s="28">
        <v>0.55000000000000004</v>
      </c>
      <c r="E4561" s="27">
        <v>0</v>
      </c>
    </row>
    <row r="4562" spans="1:5" x14ac:dyDescent="0.35">
      <c r="A4562" s="125"/>
      <c r="B4562" s="126"/>
      <c r="C4562" s="50" t="s">
        <v>200</v>
      </c>
      <c r="D4562" s="28">
        <v>0.6</v>
      </c>
      <c r="E4562" s="27">
        <v>0</v>
      </c>
    </row>
    <row r="4563" spans="1:5" x14ac:dyDescent="0.35">
      <c r="A4563" s="125"/>
      <c r="B4563" s="126"/>
      <c r="C4563" s="50" t="s">
        <v>201</v>
      </c>
      <c r="D4563" s="28">
        <v>0.65</v>
      </c>
      <c r="E4563" s="27">
        <v>0</v>
      </c>
    </row>
    <row r="4564" spans="1:5" x14ac:dyDescent="0.35">
      <c r="A4564" s="125"/>
      <c r="B4564" s="126"/>
      <c r="C4564" s="50" t="s">
        <v>202</v>
      </c>
      <c r="D4564" s="28">
        <v>0.7</v>
      </c>
      <c r="E4564" s="27">
        <v>0</v>
      </c>
    </row>
    <row r="4565" spans="1:5" x14ac:dyDescent="0.35">
      <c r="A4565" s="125"/>
      <c r="B4565" s="126"/>
      <c r="C4565" s="50" t="s">
        <v>203</v>
      </c>
      <c r="D4565" s="28">
        <v>0.75</v>
      </c>
      <c r="E4565" s="27">
        <v>0</v>
      </c>
    </row>
    <row r="4566" spans="1:5" x14ac:dyDescent="0.35">
      <c r="A4566" s="125"/>
      <c r="B4566" s="126"/>
      <c r="C4566" s="50" t="s">
        <v>204</v>
      </c>
      <c r="D4566" s="28">
        <v>0.8</v>
      </c>
      <c r="E4566" s="27">
        <v>0</v>
      </c>
    </row>
    <row r="4567" spans="1:5" x14ac:dyDescent="0.35">
      <c r="A4567" s="125"/>
      <c r="B4567" s="126"/>
      <c r="C4567" s="50" t="s">
        <v>205</v>
      </c>
      <c r="D4567" s="28">
        <v>0.85</v>
      </c>
      <c r="E4567" s="27">
        <v>0</v>
      </c>
    </row>
    <row r="4568" spans="1:5" x14ac:dyDescent="0.35">
      <c r="A4568" s="125"/>
      <c r="B4568" s="126"/>
      <c r="C4568" s="50" t="s">
        <v>206</v>
      </c>
      <c r="D4568" s="28">
        <v>0.9</v>
      </c>
      <c r="E4568" s="27">
        <v>0</v>
      </c>
    </row>
    <row r="4569" spans="1:5" x14ac:dyDescent="0.35">
      <c r="A4569" s="125"/>
      <c r="B4569" s="126"/>
      <c r="C4569" s="50" t="s">
        <v>207</v>
      </c>
      <c r="D4569" s="28">
        <v>0.95</v>
      </c>
      <c r="E4569" s="27">
        <v>0</v>
      </c>
    </row>
    <row r="4570" spans="1:5" x14ac:dyDescent="0.35">
      <c r="A4570" s="125"/>
      <c r="B4570" s="126"/>
      <c r="C4570" s="50" t="s">
        <v>208</v>
      </c>
      <c r="D4570" s="28">
        <v>1</v>
      </c>
      <c r="E4570" s="27">
        <v>0</v>
      </c>
    </row>
    <row r="4571" spans="1:5" x14ac:dyDescent="0.35">
      <c r="A4571" s="125"/>
      <c r="B4571" s="126"/>
      <c r="C4571" s="49" t="s">
        <v>134</v>
      </c>
      <c r="D4571" s="26" t="s">
        <v>136</v>
      </c>
      <c r="E4571" s="26" t="s">
        <v>136</v>
      </c>
    </row>
    <row r="4572" spans="1:5" x14ac:dyDescent="0.35">
      <c r="A4572" s="125"/>
      <c r="B4572" s="126"/>
    </row>
    <row r="4573" spans="1:5" x14ac:dyDescent="0.35">
      <c r="A4573" s="125"/>
      <c r="B4573" s="126"/>
    </row>
    <row r="4574" spans="1:5" x14ac:dyDescent="0.35">
      <c r="A4574" s="125"/>
      <c r="B4574" s="126"/>
    </row>
    <row r="4575" spans="1:5" ht="15" customHeight="1" x14ac:dyDescent="0.35">
      <c r="A4575" s="125">
        <f>A4550+1</f>
        <v>184</v>
      </c>
      <c r="B4575" s="126" t="str">
        <f>"Lista  "  &amp;A4575&amp; "  "&amp; LOOKUP(A4575,'entrada datos Edificación'!$E$3:$E$239,'entrada datos Edificación'!$I$3:$I$239)</f>
        <v>Lista  184  paneles metálicos</v>
      </c>
      <c r="C4575" s="49" t="s">
        <v>252</v>
      </c>
      <c r="D4575" s="27">
        <v>0</v>
      </c>
      <c r="E4575" s="27">
        <v>0</v>
      </c>
    </row>
    <row r="4576" spans="1:5" ht="15" customHeight="1" x14ac:dyDescent="0.35">
      <c r="A4576" s="125"/>
      <c r="B4576" s="126"/>
      <c r="C4576" s="50" t="s">
        <v>189</v>
      </c>
      <c r="D4576" s="28">
        <v>0.05</v>
      </c>
      <c r="E4576" s="27">
        <v>0</v>
      </c>
    </row>
    <row r="4577" spans="1:5" x14ac:dyDescent="0.35">
      <c r="A4577" s="125"/>
      <c r="B4577" s="126"/>
      <c r="C4577" s="50" t="s">
        <v>190</v>
      </c>
      <c r="D4577" s="28">
        <v>0.1</v>
      </c>
      <c r="E4577" s="27">
        <v>0</v>
      </c>
    </row>
    <row r="4578" spans="1:5" x14ac:dyDescent="0.35">
      <c r="A4578" s="125"/>
      <c r="B4578" s="126"/>
      <c r="C4578" s="50" t="s">
        <v>191</v>
      </c>
      <c r="D4578" s="28">
        <v>0.15</v>
      </c>
      <c r="E4578" s="27">
        <v>0</v>
      </c>
    </row>
    <row r="4579" spans="1:5" x14ac:dyDescent="0.35">
      <c r="A4579" s="125"/>
      <c r="B4579" s="126"/>
      <c r="C4579" s="50" t="s">
        <v>192</v>
      </c>
      <c r="D4579" s="28">
        <v>0.2</v>
      </c>
      <c r="E4579" s="27">
        <v>0</v>
      </c>
    </row>
    <row r="4580" spans="1:5" x14ac:dyDescent="0.35">
      <c r="A4580" s="125"/>
      <c r="B4580" s="126"/>
      <c r="C4580" s="50" t="s">
        <v>193</v>
      </c>
      <c r="D4580" s="28">
        <v>0.25</v>
      </c>
      <c r="E4580" s="27">
        <v>0</v>
      </c>
    </row>
    <row r="4581" spans="1:5" x14ac:dyDescent="0.35">
      <c r="A4581" s="125"/>
      <c r="B4581" s="126"/>
      <c r="C4581" s="50" t="s">
        <v>194</v>
      </c>
      <c r="D4581" s="28">
        <v>0.3</v>
      </c>
      <c r="E4581" s="27">
        <v>0</v>
      </c>
    </row>
    <row r="4582" spans="1:5" x14ac:dyDescent="0.35">
      <c r="A4582" s="125"/>
      <c r="B4582" s="126"/>
      <c r="C4582" s="50" t="s">
        <v>195</v>
      </c>
      <c r="D4582" s="28">
        <v>0.35</v>
      </c>
      <c r="E4582" s="27">
        <v>0</v>
      </c>
    </row>
    <row r="4583" spans="1:5" x14ac:dyDescent="0.35">
      <c r="A4583" s="125"/>
      <c r="B4583" s="126"/>
      <c r="C4583" s="50" t="s">
        <v>196</v>
      </c>
      <c r="D4583" s="28">
        <v>0.4</v>
      </c>
      <c r="E4583" s="27">
        <v>0</v>
      </c>
    </row>
    <row r="4584" spans="1:5" x14ac:dyDescent="0.35">
      <c r="A4584" s="125"/>
      <c r="B4584" s="126"/>
      <c r="C4584" s="50" t="s">
        <v>197</v>
      </c>
      <c r="D4584" s="28">
        <v>0.45</v>
      </c>
      <c r="E4584" s="27">
        <v>0</v>
      </c>
    </row>
    <row r="4585" spans="1:5" x14ac:dyDescent="0.35">
      <c r="A4585" s="125"/>
      <c r="B4585" s="126"/>
      <c r="C4585" s="50" t="s">
        <v>198</v>
      </c>
      <c r="D4585" s="28">
        <v>0.5</v>
      </c>
      <c r="E4585" s="27">
        <v>0</v>
      </c>
    </row>
    <row r="4586" spans="1:5" x14ac:dyDescent="0.35">
      <c r="A4586" s="125"/>
      <c r="B4586" s="126"/>
      <c r="C4586" s="50" t="s">
        <v>199</v>
      </c>
      <c r="D4586" s="28">
        <v>0.55000000000000004</v>
      </c>
      <c r="E4586" s="27">
        <v>0</v>
      </c>
    </row>
    <row r="4587" spans="1:5" x14ac:dyDescent="0.35">
      <c r="A4587" s="125"/>
      <c r="B4587" s="126"/>
      <c r="C4587" s="50" t="s">
        <v>200</v>
      </c>
      <c r="D4587" s="28">
        <v>0.6</v>
      </c>
      <c r="E4587" s="27">
        <v>0</v>
      </c>
    </row>
    <row r="4588" spans="1:5" x14ac:dyDescent="0.35">
      <c r="A4588" s="125"/>
      <c r="B4588" s="126"/>
      <c r="C4588" s="50" t="s">
        <v>201</v>
      </c>
      <c r="D4588" s="28">
        <v>0.65</v>
      </c>
      <c r="E4588" s="27">
        <v>0</v>
      </c>
    </row>
    <row r="4589" spans="1:5" x14ac:dyDescent="0.35">
      <c r="A4589" s="125"/>
      <c r="B4589" s="126"/>
      <c r="C4589" s="50" t="s">
        <v>202</v>
      </c>
      <c r="D4589" s="28">
        <v>0.7</v>
      </c>
      <c r="E4589" s="27">
        <v>0</v>
      </c>
    </row>
    <row r="4590" spans="1:5" x14ac:dyDescent="0.35">
      <c r="A4590" s="125"/>
      <c r="B4590" s="126"/>
      <c r="C4590" s="50" t="s">
        <v>203</v>
      </c>
      <c r="D4590" s="28">
        <v>0.75</v>
      </c>
      <c r="E4590" s="27">
        <v>0</v>
      </c>
    </row>
    <row r="4591" spans="1:5" x14ac:dyDescent="0.35">
      <c r="A4591" s="125"/>
      <c r="B4591" s="126"/>
      <c r="C4591" s="50" t="s">
        <v>204</v>
      </c>
      <c r="D4591" s="28">
        <v>0.8</v>
      </c>
      <c r="E4591" s="27">
        <v>0</v>
      </c>
    </row>
    <row r="4592" spans="1:5" x14ac:dyDescent="0.35">
      <c r="A4592" s="125"/>
      <c r="B4592" s="126"/>
      <c r="C4592" s="50" t="s">
        <v>205</v>
      </c>
      <c r="D4592" s="28">
        <v>0.85</v>
      </c>
      <c r="E4592" s="27">
        <v>0</v>
      </c>
    </row>
    <row r="4593" spans="1:5" x14ac:dyDescent="0.35">
      <c r="A4593" s="125"/>
      <c r="B4593" s="126"/>
      <c r="C4593" s="50" t="s">
        <v>206</v>
      </c>
      <c r="D4593" s="28">
        <v>0.9</v>
      </c>
      <c r="E4593" s="27">
        <v>0</v>
      </c>
    </row>
    <row r="4594" spans="1:5" x14ac:dyDescent="0.35">
      <c r="A4594" s="125"/>
      <c r="B4594" s="126"/>
      <c r="C4594" s="50" t="s">
        <v>207</v>
      </c>
      <c r="D4594" s="28">
        <v>0.95</v>
      </c>
      <c r="E4594" s="27">
        <v>0</v>
      </c>
    </row>
    <row r="4595" spans="1:5" x14ac:dyDescent="0.35">
      <c r="A4595" s="125"/>
      <c r="B4595" s="126"/>
      <c r="C4595" s="50" t="s">
        <v>208</v>
      </c>
      <c r="D4595" s="28">
        <v>1</v>
      </c>
      <c r="E4595" s="27">
        <v>0</v>
      </c>
    </row>
    <row r="4596" spans="1:5" x14ac:dyDescent="0.35">
      <c r="A4596" s="125"/>
      <c r="B4596" s="126"/>
      <c r="C4596" s="49" t="s">
        <v>134</v>
      </c>
      <c r="D4596" s="26" t="s">
        <v>136</v>
      </c>
      <c r="E4596" s="26" t="s">
        <v>136</v>
      </c>
    </row>
    <row r="4597" spans="1:5" x14ac:dyDescent="0.35">
      <c r="A4597" s="125"/>
      <c r="B4597" s="126"/>
    </row>
    <row r="4598" spans="1:5" x14ac:dyDescent="0.35">
      <c r="A4598" s="125"/>
      <c r="B4598" s="126"/>
    </row>
    <row r="4599" spans="1:5" x14ac:dyDescent="0.35">
      <c r="A4599" s="125"/>
      <c r="B4599" s="126"/>
    </row>
    <row r="4600" spans="1:5" ht="15" customHeight="1" x14ac:dyDescent="0.35">
      <c r="A4600" s="125">
        <f>A4575+1</f>
        <v>185</v>
      </c>
      <c r="B4600" s="126" t="str">
        <f>"Lista  "  &amp;A4600&amp; "  "&amp; LOOKUP(A4600,'entrada datos Edificación'!$E$3:$E$239,'entrada datos Edificación'!$I$3:$I$239)</f>
        <v>Lista  185  paneles de yeso</v>
      </c>
      <c r="C4600" s="49" t="s">
        <v>252</v>
      </c>
      <c r="D4600" s="27">
        <v>0</v>
      </c>
      <c r="E4600" s="27">
        <v>0</v>
      </c>
    </row>
    <row r="4601" spans="1:5" ht="15" customHeight="1" x14ac:dyDescent="0.35">
      <c r="A4601" s="125"/>
      <c r="B4601" s="126"/>
      <c r="C4601" s="50" t="s">
        <v>189</v>
      </c>
      <c r="D4601" s="28">
        <v>0.05</v>
      </c>
      <c r="E4601" s="27">
        <v>0</v>
      </c>
    </row>
    <row r="4602" spans="1:5" x14ac:dyDescent="0.35">
      <c r="A4602" s="125"/>
      <c r="B4602" s="126"/>
      <c r="C4602" s="50" t="s">
        <v>190</v>
      </c>
      <c r="D4602" s="28">
        <v>0.1</v>
      </c>
      <c r="E4602" s="27">
        <v>0</v>
      </c>
    </row>
    <row r="4603" spans="1:5" x14ac:dyDescent="0.35">
      <c r="A4603" s="125"/>
      <c r="B4603" s="126"/>
      <c r="C4603" s="50" t="s">
        <v>191</v>
      </c>
      <c r="D4603" s="28">
        <v>0.15</v>
      </c>
      <c r="E4603" s="27">
        <v>0</v>
      </c>
    </row>
    <row r="4604" spans="1:5" x14ac:dyDescent="0.35">
      <c r="A4604" s="125"/>
      <c r="B4604" s="126"/>
      <c r="C4604" s="50" t="s">
        <v>192</v>
      </c>
      <c r="D4604" s="28">
        <v>0.2</v>
      </c>
      <c r="E4604" s="27">
        <v>0</v>
      </c>
    </row>
    <row r="4605" spans="1:5" x14ac:dyDescent="0.35">
      <c r="A4605" s="125"/>
      <c r="B4605" s="126"/>
      <c r="C4605" s="50" t="s">
        <v>193</v>
      </c>
      <c r="D4605" s="28">
        <v>0.25</v>
      </c>
      <c r="E4605" s="27">
        <v>0</v>
      </c>
    </row>
    <row r="4606" spans="1:5" x14ac:dyDescent="0.35">
      <c r="A4606" s="125"/>
      <c r="B4606" s="126"/>
      <c r="C4606" s="50" t="s">
        <v>194</v>
      </c>
      <c r="D4606" s="28">
        <v>0.3</v>
      </c>
      <c r="E4606" s="27">
        <v>0</v>
      </c>
    </row>
    <row r="4607" spans="1:5" x14ac:dyDescent="0.35">
      <c r="A4607" s="125"/>
      <c r="B4607" s="126"/>
      <c r="C4607" s="50" t="s">
        <v>195</v>
      </c>
      <c r="D4607" s="28">
        <v>0.35</v>
      </c>
      <c r="E4607" s="27">
        <v>0</v>
      </c>
    </row>
    <row r="4608" spans="1:5" x14ac:dyDescent="0.35">
      <c r="A4608" s="125"/>
      <c r="B4608" s="126"/>
      <c r="C4608" s="50" t="s">
        <v>196</v>
      </c>
      <c r="D4608" s="28">
        <v>0.4</v>
      </c>
      <c r="E4608" s="27">
        <v>0</v>
      </c>
    </row>
    <row r="4609" spans="1:5" x14ac:dyDescent="0.35">
      <c r="A4609" s="125"/>
      <c r="B4609" s="126"/>
      <c r="C4609" s="50" t="s">
        <v>197</v>
      </c>
      <c r="D4609" s="28">
        <v>0.45</v>
      </c>
      <c r="E4609" s="27">
        <v>0</v>
      </c>
    </row>
    <row r="4610" spans="1:5" x14ac:dyDescent="0.35">
      <c r="A4610" s="125"/>
      <c r="B4610" s="126"/>
      <c r="C4610" s="50" t="s">
        <v>198</v>
      </c>
      <c r="D4610" s="28">
        <v>0.5</v>
      </c>
      <c r="E4610" s="27">
        <v>0</v>
      </c>
    </row>
    <row r="4611" spans="1:5" x14ac:dyDescent="0.35">
      <c r="A4611" s="125"/>
      <c r="B4611" s="126"/>
      <c r="C4611" s="50" t="s">
        <v>199</v>
      </c>
      <c r="D4611" s="28">
        <v>0.55000000000000004</v>
      </c>
      <c r="E4611" s="27">
        <v>0</v>
      </c>
    </row>
    <row r="4612" spans="1:5" x14ac:dyDescent="0.35">
      <c r="A4612" s="125"/>
      <c r="B4612" s="126"/>
      <c r="C4612" s="50" t="s">
        <v>200</v>
      </c>
      <c r="D4612" s="28">
        <v>0.6</v>
      </c>
      <c r="E4612" s="27">
        <v>0</v>
      </c>
    </row>
    <row r="4613" spans="1:5" x14ac:dyDescent="0.35">
      <c r="A4613" s="125"/>
      <c r="B4613" s="126"/>
      <c r="C4613" s="50" t="s">
        <v>201</v>
      </c>
      <c r="D4613" s="28">
        <v>0.65</v>
      </c>
      <c r="E4613" s="27">
        <v>0</v>
      </c>
    </row>
    <row r="4614" spans="1:5" x14ac:dyDescent="0.35">
      <c r="A4614" s="125"/>
      <c r="B4614" s="126"/>
      <c r="C4614" s="50" t="s">
        <v>202</v>
      </c>
      <c r="D4614" s="28">
        <v>0.7</v>
      </c>
      <c r="E4614" s="27">
        <v>0</v>
      </c>
    </row>
    <row r="4615" spans="1:5" x14ac:dyDescent="0.35">
      <c r="A4615" s="125"/>
      <c r="B4615" s="126"/>
      <c r="C4615" s="50" t="s">
        <v>203</v>
      </c>
      <c r="D4615" s="28">
        <v>0.75</v>
      </c>
      <c r="E4615" s="27">
        <v>0</v>
      </c>
    </row>
    <row r="4616" spans="1:5" x14ac:dyDescent="0.35">
      <c r="A4616" s="125"/>
      <c r="B4616" s="126"/>
      <c r="C4616" s="50" t="s">
        <v>204</v>
      </c>
      <c r="D4616" s="28">
        <v>0.8</v>
      </c>
      <c r="E4616" s="27">
        <v>0</v>
      </c>
    </row>
    <row r="4617" spans="1:5" x14ac:dyDescent="0.35">
      <c r="A4617" s="125"/>
      <c r="B4617" s="126"/>
      <c r="C4617" s="50" t="s">
        <v>205</v>
      </c>
      <c r="D4617" s="28">
        <v>0.85</v>
      </c>
      <c r="E4617" s="27">
        <v>0</v>
      </c>
    </row>
    <row r="4618" spans="1:5" x14ac:dyDescent="0.35">
      <c r="A4618" s="125"/>
      <c r="B4618" s="126"/>
      <c r="C4618" s="50" t="s">
        <v>206</v>
      </c>
      <c r="D4618" s="28">
        <v>0.9</v>
      </c>
      <c r="E4618" s="27">
        <v>0</v>
      </c>
    </row>
    <row r="4619" spans="1:5" x14ac:dyDescent="0.35">
      <c r="A4619" s="125"/>
      <c r="B4619" s="126"/>
      <c r="C4619" s="50" t="s">
        <v>207</v>
      </c>
      <c r="D4619" s="28">
        <v>0.95</v>
      </c>
      <c r="E4619" s="27">
        <v>0</v>
      </c>
    </row>
    <row r="4620" spans="1:5" x14ac:dyDescent="0.35">
      <c r="A4620" s="125"/>
      <c r="B4620" s="126"/>
      <c r="C4620" s="50" t="s">
        <v>208</v>
      </c>
      <c r="D4620" s="28">
        <v>1</v>
      </c>
      <c r="E4620" s="27">
        <v>0</v>
      </c>
    </row>
    <row r="4621" spans="1:5" x14ac:dyDescent="0.35">
      <c r="A4621" s="125"/>
      <c r="B4621" s="126"/>
      <c r="C4621" s="49" t="s">
        <v>134</v>
      </c>
      <c r="D4621" s="26" t="s">
        <v>136</v>
      </c>
      <c r="E4621" s="26" t="s">
        <v>136</v>
      </c>
    </row>
    <row r="4622" spans="1:5" x14ac:dyDescent="0.35">
      <c r="A4622" s="125"/>
      <c r="B4622" s="126"/>
    </row>
    <row r="4623" spans="1:5" x14ac:dyDescent="0.35">
      <c r="A4623" s="125"/>
      <c r="B4623" s="126"/>
    </row>
    <row r="4624" spans="1:5" x14ac:dyDescent="0.35">
      <c r="A4624" s="125"/>
      <c r="B4624" s="126"/>
    </row>
    <row r="4625" spans="1:5" ht="15" customHeight="1" x14ac:dyDescent="0.35">
      <c r="A4625" s="125">
        <f>A4600+1</f>
        <v>186</v>
      </c>
      <c r="B4625" s="126" t="str">
        <f>"Lista  "  &amp;A4625&amp; "  "&amp; LOOKUP(A4625,'entrada datos Edificación'!$E$3:$E$239,'entrada datos Edificación'!$I$3:$I$239)</f>
        <v>Lista  186  paneles de/con madera</v>
      </c>
      <c r="C4625" s="49" t="s">
        <v>252</v>
      </c>
      <c r="D4625" s="27">
        <v>0</v>
      </c>
      <c r="E4625" s="27">
        <v>0</v>
      </c>
    </row>
    <row r="4626" spans="1:5" ht="15" customHeight="1" x14ac:dyDescent="0.35">
      <c r="A4626" s="125"/>
      <c r="B4626" s="126"/>
      <c r="C4626" s="50" t="s">
        <v>189</v>
      </c>
      <c r="D4626" s="28">
        <v>0.05</v>
      </c>
      <c r="E4626" s="27">
        <v>0</v>
      </c>
    </row>
    <row r="4627" spans="1:5" x14ac:dyDescent="0.35">
      <c r="A4627" s="125"/>
      <c r="B4627" s="126"/>
      <c r="C4627" s="50" t="s">
        <v>190</v>
      </c>
      <c r="D4627" s="28">
        <v>0.1</v>
      </c>
      <c r="E4627" s="27">
        <v>0</v>
      </c>
    </row>
    <row r="4628" spans="1:5" x14ac:dyDescent="0.35">
      <c r="A4628" s="125"/>
      <c r="B4628" s="126"/>
      <c r="C4628" s="50" t="s">
        <v>191</v>
      </c>
      <c r="D4628" s="28">
        <v>0.15</v>
      </c>
      <c r="E4628" s="27">
        <v>0</v>
      </c>
    </row>
    <row r="4629" spans="1:5" x14ac:dyDescent="0.35">
      <c r="A4629" s="125"/>
      <c r="B4629" s="126"/>
      <c r="C4629" s="50" t="s">
        <v>192</v>
      </c>
      <c r="D4629" s="28">
        <v>0.2</v>
      </c>
      <c r="E4629" s="27">
        <v>0</v>
      </c>
    </row>
    <row r="4630" spans="1:5" x14ac:dyDescent="0.35">
      <c r="A4630" s="125"/>
      <c r="B4630" s="126"/>
      <c r="C4630" s="50" t="s">
        <v>193</v>
      </c>
      <c r="D4630" s="28">
        <v>0.25</v>
      </c>
      <c r="E4630" s="27">
        <v>0</v>
      </c>
    </row>
    <row r="4631" spans="1:5" x14ac:dyDescent="0.35">
      <c r="A4631" s="125"/>
      <c r="B4631" s="126"/>
      <c r="C4631" s="50" t="s">
        <v>194</v>
      </c>
      <c r="D4631" s="28">
        <v>0.3</v>
      </c>
      <c r="E4631" s="27">
        <v>0</v>
      </c>
    </row>
    <row r="4632" spans="1:5" x14ac:dyDescent="0.35">
      <c r="A4632" s="125"/>
      <c r="B4632" s="126"/>
      <c r="C4632" s="50" t="s">
        <v>195</v>
      </c>
      <c r="D4632" s="28">
        <v>0.35</v>
      </c>
      <c r="E4632" s="27">
        <v>0</v>
      </c>
    </row>
    <row r="4633" spans="1:5" x14ac:dyDescent="0.35">
      <c r="A4633" s="125"/>
      <c r="B4633" s="126"/>
      <c r="C4633" s="50" t="s">
        <v>196</v>
      </c>
      <c r="D4633" s="28">
        <v>0.4</v>
      </c>
      <c r="E4633" s="27">
        <v>0</v>
      </c>
    </row>
    <row r="4634" spans="1:5" x14ac:dyDescent="0.35">
      <c r="A4634" s="125"/>
      <c r="B4634" s="126"/>
      <c r="C4634" s="50" t="s">
        <v>197</v>
      </c>
      <c r="D4634" s="28">
        <v>0.45</v>
      </c>
      <c r="E4634" s="27">
        <v>0</v>
      </c>
    </row>
    <row r="4635" spans="1:5" x14ac:dyDescent="0.35">
      <c r="A4635" s="125"/>
      <c r="B4635" s="126"/>
      <c r="C4635" s="50" t="s">
        <v>198</v>
      </c>
      <c r="D4635" s="28">
        <v>0.5</v>
      </c>
      <c r="E4635" s="27">
        <v>0</v>
      </c>
    </row>
    <row r="4636" spans="1:5" x14ac:dyDescent="0.35">
      <c r="A4636" s="125"/>
      <c r="B4636" s="126"/>
      <c r="C4636" s="50" t="s">
        <v>199</v>
      </c>
      <c r="D4636" s="28">
        <v>0.55000000000000004</v>
      </c>
      <c r="E4636" s="27">
        <v>0</v>
      </c>
    </row>
    <row r="4637" spans="1:5" x14ac:dyDescent="0.35">
      <c r="A4637" s="125"/>
      <c r="B4637" s="126"/>
      <c r="C4637" s="50" t="s">
        <v>200</v>
      </c>
      <c r="D4637" s="28">
        <v>0.6</v>
      </c>
      <c r="E4637" s="27">
        <v>0</v>
      </c>
    </row>
    <row r="4638" spans="1:5" x14ac:dyDescent="0.35">
      <c r="A4638" s="125"/>
      <c r="B4638" s="126"/>
      <c r="C4638" s="50" t="s">
        <v>201</v>
      </c>
      <c r="D4638" s="28">
        <v>0.65</v>
      </c>
      <c r="E4638" s="27">
        <v>0</v>
      </c>
    </row>
    <row r="4639" spans="1:5" x14ac:dyDescent="0.35">
      <c r="A4639" s="125"/>
      <c r="B4639" s="126"/>
      <c r="C4639" s="50" t="s">
        <v>202</v>
      </c>
      <c r="D4639" s="28">
        <v>0.7</v>
      </c>
      <c r="E4639" s="27">
        <v>0</v>
      </c>
    </row>
    <row r="4640" spans="1:5" x14ac:dyDescent="0.35">
      <c r="A4640" s="125"/>
      <c r="B4640" s="126"/>
      <c r="C4640" s="50" t="s">
        <v>203</v>
      </c>
      <c r="D4640" s="28">
        <v>0.75</v>
      </c>
      <c r="E4640" s="27">
        <v>0</v>
      </c>
    </row>
    <row r="4641" spans="1:5" x14ac:dyDescent="0.35">
      <c r="A4641" s="125"/>
      <c r="B4641" s="126"/>
      <c r="C4641" s="50" t="s">
        <v>204</v>
      </c>
      <c r="D4641" s="28">
        <v>0.8</v>
      </c>
      <c r="E4641" s="27">
        <v>0</v>
      </c>
    </row>
    <row r="4642" spans="1:5" x14ac:dyDescent="0.35">
      <c r="A4642" s="125"/>
      <c r="B4642" s="126"/>
      <c r="C4642" s="50" t="s">
        <v>205</v>
      </c>
      <c r="D4642" s="28">
        <v>0.85</v>
      </c>
      <c r="E4642" s="27">
        <v>0</v>
      </c>
    </row>
    <row r="4643" spans="1:5" x14ac:dyDescent="0.35">
      <c r="A4643" s="125"/>
      <c r="B4643" s="126"/>
      <c r="C4643" s="50" t="s">
        <v>206</v>
      </c>
      <c r="D4643" s="28">
        <v>0.9</v>
      </c>
      <c r="E4643" s="27">
        <v>0</v>
      </c>
    </row>
    <row r="4644" spans="1:5" x14ac:dyDescent="0.35">
      <c r="A4644" s="125"/>
      <c r="B4644" s="126"/>
      <c r="C4644" s="50" t="s">
        <v>207</v>
      </c>
      <c r="D4644" s="28">
        <v>0.95</v>
      </c>
      <c r="E4644" s="27">
        <v>0</v>
      </c>
    </row>
    <row r="4645" spans="1:5" x14ac:dyDescent="0.35">
      <c r="A4645" s="125"/>
      <c r="B4645" s="126"/>
      <c r="C4645" s="50" t="s">
        <v>208</v>
      </c>
      <c r="D4645" s="28">
        <v>1</v>
      </c>
      <c r="E4645" s="27">
        <v>0</v>
      </c>
    </row>
    <row r="4646" spans="1:5" x14ac:dyDescent="0.35">
      <c r="A4646" s="125"/>
      <c r="B4646" s="126"/>
      <c r="C4646" s="49" t="s">
        <v>134</v>
      </c>
      <c r="D4646" s="26" t="s">
        <v>136</v>
      </c>
      <c r="E4646" s="26" t="s">
        <v>136</v>
      </c>
    </row>
    <row r="4647" spans="1:5" x14ac:dyDescent="0.35">
      <c r="A4647" s="125"/>
      <c r="B4647" s="126"/>
    </row>
    <row r="4648" spans="1:5" x14ac:dyDescent="0.35">
      <c r="A4648" s="125"/>
      <c r="B4648" s="126"/>
    </row>
    <row r="4649" spans="1:5" x14ac:dyDescent="0.35">
      <c r="A4649" s="125"/>
      <c r="B4649" s="126"/>
    </row>
    <row r="4650" spans="1:5" ht="15" customHeight="1" x14ac:dyDescent="0.35">
      <c r="A4650" s="125">
        <f>A4625+1</f>
        <v>187</v>
      </c>
      <c r="B4650" s="126" t="str">
        <f>"Lista  "  &amp;A4650&amp; "  "&amp; LOOKUP(A4650,'entrada datos Edificación'!$E$3:$E$239,'entrada datos Edificación'!$I$3:$I$239)</f>
        <v>Lista  187  paneles sintéticos</v>
      </c>
      <c r="C4650" s="49" t="s">
        <v>252</v>
      </c>
      <c r="D4650" s="27">
        <v>0</v>
      </c>
      <c r="E4650" s="27">
        <v>0</v>
      </c>
    </row>
    <row r="4651" spans="1:5" ht="15" customHeight="1" x14ac:dyDescent="0.35">
      <c r="A4651" s="125"/>
      <c r="B4651" s="126"/>
      <c r="C4651" s="50" t="s">
        <v>189</v>
      </c>
      <c r="D4651" s="28">
        <v>0.05</v>
      </c>
      <c r="E4651" s="27">
        <v>0</v>
      </c>
    </row>
    <row r="4652" spans="1:5" x14ac:dyDescent="0.35">
      <c r="A4652" s="125"/>
      <c r="B4652" s="126"/>
      <c r="C4652" s="50" t="s">
        <v>190</v>
      </c>
      <c r="D4652" s="28">
        <v>0.1</v>
      </c>
      <c r="E4652" s="27">
        <v>0</v>
      </c>
    </row>
    <row r="4653" spans="1:5" x14ac:dyDescent="0.35">
      <c r="A4653" s="125"/>
      <c r="B4653" s="126"/>
      <c r="C4653" s="50" t="s">
        <v>191</v>
      </c>
      <c r="D4653" s="28">
        <v>0.15</v>
      </c>
      <c r="E4653" s="27">
        <v>0</v>
      </c>
    </row>
    <row r="4654" spans="1:5" x14ac:dyDescent="0.35">
      <c r="A4654" s="125"/>
      <c r="B4654" s="126"/>
      <c r="C4654" s="50" t="s">
        <v>192</v>
      </c>
      <c r="D4654" s="28">
        <v>0.2</v>
      </c>
      <c r="E4654" s="27">
        <v>0</v>
      </c>
    </row>
    <row r="4655" spans="1:5" x14ac:dyDescent="0.35">
      <c r="A4655" s="125"/>
      <c r="B4655" s="126"/>
      <c r="C4655" s="50" t="s">
        <v>193</v>
      </c>
      <c r="D4655" s="28">
        <v>0.25</v>
      </c>
      <c r="E4655" s="27">
        <v>0</v>
      </c>
    </row>
    <row r="4656" spans="1:5" x14ac:dyDescent="0.35">
      <c r="A4656" s="125"/>
      <c r="B4656" s="126"/>
      <c r="C4656" s="50" t="s">
        <v>194</v>
      </c>
      <c r="D4656" s="28">
        <v>0.3</v>
      </c>
      <c r="E4656" s="27">
        <v>0</v>
      </c>
    </row>
    <row r="4657" spans="1:5" x14ac:dyDescent="0.35">
      <c r="A4657" s="125"/>
      <c r="B4657" s="126"/>
      <c r="C4657" s="50" t="s">
        <v>195</v>
      </c>
      <c r="D4657" s="28">
        <v>0.35</v>
      </c>
      <c r="E4657" s="27">
        <v>0</v>
      </c>
    </row>
    <row r="4658" spans="1:5" x14ac:dyDescent="0.35">
      <c r="A4658" s="125"/>
      <c r="B4658" s="126"/>
      <c r="C4658" s="50" t="s">
        <v>196</v>
      </c>
      <c r="D4658" s="28">
        <v>0.4</v>
      </c>
      <c r="E4658" s="27">
        <v>0</v>
      </c>
    </row>
    <row r="4659" spans="1:5" x14ac:dyDescent="0.35">
      <c r="A4659" s="125"/>
      <c r="B4659" s="126"/>
      <c r="C4659" s="50" t="s">
        <v>197</v>
      </c>
      <c r="D4659" s="28">
        <v>0.45</v>
      </c>
      <c r="E4659" s="27">
        <v>0</v>
      </c>
    </row>
    <row r="4660" spans="1:5" x14ac:dyDescent="0.35">
      <c r="A4660" s="125"/>
      <c r="B4660" s="126"/>
      <c r="C4660" s="50" t="s">
        <v>198</v>
      </c>
      <c r="D4660" s="28">
        <v>0.5</v>
      </c>
      <c r="E4660" s="27">
        <v>0</v>
      </c>
    </row>
    <row r="4661" spans="1:5" x14ac:dyDescent="0.35">
      <c r="A4661" s="125"/>
      <c r="B4661" s="126"/>
      <c r="C4661" s="50" t="s">
        <v>199</v>
      </c>
      <c r="D4661" s="28">
        <v>0.55000000000000004</v>
      </c>
      <c r="E4661" s="27">
        <v>0</v>
      </c>
    </row>
    <row r="4662" spans="1:5" x14ac:dyDescent="0.35">
      <c r="A4662" s="125"/>
      <c r="B4662" s="126"/>
      <c r="C4662" s="50" t="s">
        <v>200</v>
      </c>
      <c r="D4662" s="28">
        <v>0.6</v>
      </c>
      <c r="E4662" s="27">
        <v>0</v>
      </c>
    </row>
    <row r="4663" spans="1:5" x14ac:dyDescent="0.35">
      <c r="A4663" s="125"/>
      <c r="B4663" s="126"/>
      <c r="C4663" s="50" t="s">
        <v>201</v>
      </c>
      <c r="D4663" s="28">
        <v>0.65</v>
      </c>
      <c r="E4663" s="27">
        <v>0</v>
      </c>
    </row>
    <row r="4664" spans="1:5" x14ac:dyDescent="0.35">
      <c r="A4664" s="125"/>
      <c r="B4664" s="126"/>
      <c r="C4664" s="50" t="s">
        <v>202</v>
      </c>
      <c r="D4664" s="28">
        <v>0.7</v>
      </c>
      <c r="E4664" s="27">
        <v>0</v>
      </c>
    </row>
    <row r="4665" spans="1:5" x14ac:dyDescent="0.35">
      <c r="A4665" s="125"/>
      <c r="B4665" s="126"/>
      <c r="C4665" s="50" t="s">
        <v>203</v>
      </c>
      <c r="D4665" s="28">
        <v>0.75</v>
      </c>
      <c r="E4665" s="27">
        <v>0</v>
      </c>
    </row>
    <row r="4666" spans="1:5" x14ac:dyDescent="0.35">
      <c r="A4666" s="125"/>
      <c r="B4666" s="126"/>
      <c r="C4666" s="50" t="s">
        <v>204</v>
      </c>
      <c r="D4666" s="28">
        <v>0.8</v>
      </c>
      <c r="E4666" s="27">
        <v>0</v>
      </c>
    </row>
    <row r="4667" spans="1:5" x14ac:dyDescent="0.35">
      <c r="A4667" s="125"/>
      <c r="B4667" s="126"/>
      <c r="C4667" s="50" t="s">
        <v>205</v>
      </c>
      <c r="D4667" s="28">
        <v>0.85</v>
      </c>
      <c r="E4667" s="27">
        <v>0</v>
      </c>
    </row>
    <row r="4668" spans="1:5" x14ac:dyDescent="0.35">
      <c r="A4668" s="125"/>
      <c r="B4668" s="126"/>
      <c r="C4668" s="50" t="s">
        <v>206</v>
      </c>
      <c r="D4668" s="28">
        <v>0.9</v>
      </c>
      <c r="E4668" s="27">
        <v>0</v>
      </c>
    </row>
    <row r="4669" spans="1:5" x14ac:dyDescent="0.35">
      <c r="A4669" s="125"/>
      <c r="B4669" s="126"/>
      <c r="C4669" s="50" t="s">
        <v>207</v>
      </c>
      <c r="D4669" s="28">
        <v>0.95</v>
      </c>
      <c r="E4669" s="27">
        <v>0</v>
      </c>
    </row>
    <row r="4670" spans="1:5" x14ac:dyDescent="0.35">
      <c r="A4670" s="125"/>
      <c r="B4670" s="126"/>
      <c r="C4670" s="50" t="s">
        <v>208</v>
      </c>
      <c r="D4670" s="28">
        <v>1</v>
      </c>
      <c r="E4670" s="27">
        <v>0</v>
      </c>
    </row>
    <row r="4671" spans="1:5" x14ac:dyDescent="0.35">
      <c r="A4671" s="125"/>
      <c r="B4671" s="126"/>
      <c r="C4671" s="49" t="s">
        <v>134</v>
      </c>
      <c r="D4671" s="26" t="s">
        <v>136</v>
      </c>
      <c r="E4671" s="26" t="s">
        <v>136</v>
      </c>
    </row>
    <row r="4672" spans="1:5" x14ac:dyDescent="0.35">
      <c r="A4672" s="125"/>
      <c r="B4672" s="126"/>
    </row>
    <row r="4673" spans="1:5" x14ac:dyDescent="0.35">
      <c r="A4673" s="125"/>
      <c r="B4673" s="126"/>
    </row>
    <row r="4674" spans="1:5" x14ac:dyDescent="0.35">
      <c r="A4674" s="125"/>
      <c r="B4674" s="126"/>
    </row>
    <row r="4675" spans="1:5" ht="15" customHeight="1" x14ac:dyDescent="0.35">
      <c r="A4675" s="125">
        <f>A4650+1</f>
        <v>188</v>
      </c>
      <c r="B4675" s="126" t="str">
        <f>"Lista  "  &amp;A4675&amp; "  "&amp; LOOKUP(A4675,'entrada datos Edificación'!$E$3:$E$239,'entrada datos Edificación'!$I$3:$I$239)</f>
        <v>Lista  188  paneles de fibra mineral</v>
      </c>
      <c r="C4675" s="49" t="s">
        <v>252</v>
      </c>
      <c r="D4675" s="27">
        <v>0</v>
      </c>
      <c r="E4675" s="27">
        <v>0</v>
      </c>
    </row>
    <row r="4676" spans="1:5" ht="15" customHeight="1" x14ac:dyDescent="0.35">
      <c r="A4676" s="125"/>
      <c r="B4676" s="126"/>
      <c r="C4676" s="50" t="s">
        <v>189</v>
      </c>
      <c r="D4676" s="28">
        <v>0.05</v>
      </c>
      <c r="E4676" s="27">
        <v>0</v>
      </c>
    </row>
    <row r="4677" spans="1:5" x14ac:dyDescent="0.35">
      <c r="A4677" s="125"/>
      <c r="B4677" s="126"/>
      <c r="C4677" s="50" t="s">
        <v>190</v>
      </c>
      <c r="D4677" s="28">
        <v>0.1</v>
      </c>
      <c r="E4677" s="27">
        <v>0</v>
      </c>
    </row>
    <row r="4678" spans="1:5" x14ac:dyDescent="0.35">
      <c r="A4678" s="125"/>
      <c r="B4678" s="126"/>
      <c r="C4678" s="50" t="s">
        <v>191</v>
      </c>
      <c r="D4678" s="28">
        <v>0.15</v>
      </c>
      <c r="E4678" s="27">
        <v>0</v>
      </c>
    </row>
    <row r="4679" spans="1:5" x14ac:dyDescent="0.35">
      <c r="A4679" s="125"/>
      <c r="B4679" s="126"/>
      <c r="C4679" s="50" t="s">
        <v>192</v>
      </c>
      <c r="D4679" s="28">
        <v>0.2</v>
      </c>
      <c r="E4679" s="27">
        <v>0</v>
      </c>
    </row>
    <row r="4680" spans="1:5" x14ac:dyDescent="0.35">
      <c r="A4680" s="125"/>
      <c r="B4680" s="126"/>
      <c r="C4680" s="50" t="s">
        <v>193</v>
      </c>
      <c r="D4680" s="28">
        <v>0.25</v>
      </c>
      <c r="E4680" s="27">
        <v>0</v>
      </c>
    </row>
    <row r="4681" spans="1:5" x14ac:dyDescent="0.35">
      <c r="A4681" s="125"/>
      <c r="B4681" s="126"/>
      <c r="C4681" s="50" t="s">
        <v>194</v>
      </c>
      <c r="D4681" s="28">
        <v>0.3</v>
      </c>
      <c r="E4681" s="27">
        <v>0</v>
      </c>
    </row>
    <row r="4682" spans="1:5" x14ac:dyDescent="0.35">
      <c r="A4682" s="125"/>
      <c r="B4682" s="126"/>
      <c r="C4682" s="50" t="s">
        <v>195</v>
      </c>
      <c r="D4682" s="28">
        <v>0.35</v>
      </c>
      <c r="E4682" s="27">
        <v>0</v>
      </c>
    </row>
    <row r="4683" spans="1:5" x14ac:dyDescent="0.35">
      <c r="A4683" s="125"/>
      <c r="B4683" s="126"/>
      <c r="C4683" s="50" t="s">
        <v>196</v>
      </c>
      <c r="D4683" s="28">
        <v>0.4</v>
      </c>
      <c r="E4683" s="27">
        <v>0</v>
      </c>
    </row>
    <row r="4684" spans="1:5" x14ac:dyDescent="0.35">
      <c r="A4684" s="125"/>
      <c r="B4684" s="126"/>
      <c r="C4684" s="50" t="s">
        <v>197</v>
      </c>
      <c r="D4684" s="28">
        <v>0.45</v>
      </c>
      <c r="E4684" s="27">
        <v>0</v>
      </c>
    </row>
    <row r="4685" spans="1:5" x14ac:dyDescent="0.35">
      <c r="A4685" s="125"/>
      <c r="B4685" s="126"/>
      <c r="C4685" s="50" t="s">
        <v>198</v>
      </c>
      <c r="D4685" s="28">
        <v>0.5</v>
      </c>
      <c r="E4685" s="27">
        <v>0</v>
      </c>
    </row>
    <row r="4686" spans="1:5" x14ac:dyDescent="0.35">
      <c r="A4686" s="125"/>
      <c r="B4686" s="126"/>
      <c r="C4686" s="50" t="s">
        <v>199</v>
      </c>
      <c r="D4686" s="28">
        <v>0.55000000000000004</v>
      </c>
      <c r="E4686" s="27">
        <v>0</v>
      </c>
    </row>
    <row r="4687" spans="1:5" x14ac:dyDescent="0.35">
      <c r="A4687" s="125"/>
      <c r="B4687" s="126"/>
      <c r="C4687" s="50" t="s">
        <v>200</v>
      </c>
      <c r="D4687" s="28">
        <v>0.6</v>
      </c>
      <c r="E4687" s="27">
        <v>0</v>
      </c>
    </row>
    <row r="4688" spans="1:5" x14ac:dyDescent="0.35">
      <c r="A4688" s="125"/>
      <c r="B4688" s="126"/>
      <c r="C4688" s="50" t="s">
        <v>201</v>
      </c>
      <c r="D4688" s="28">
        <v>0.65</v>
      </c>
      <c r="E4688" s="27">
        <v>0</v>
      </c>
    </row>
    <row r="4689" spans="1:5" x14ac:dyDescent="0.35">
      <c r="A4689" s="125"/>
      <c r="B4689" s="126"/>
      <c r="C4689" s="50" t="s">
        <v>202</v>
      </c>
      <c r="D4689" s="28">
        <v>0.7</v>
      </c>
      <c r="E4689" s="27">
        <v>0</v>
      </c>
    </row>
    <row r="4690" spans="1:5" x14ac:dyDescent="0.35">
      <c r="A4690" s="125"/>
      <c r="B4690" s="126"/>
      <c r="C4690" s="50" t="s">
        <v>203</v>
      </c>
      <c r="D4690" s="28">
        <v>0.75</v>
      </c>
      <c r="E4690" s="27">
        <v>0</v>
      </c>
    </row>
    <row r="4691" spans="1:5" x14ac:dyDescent="0.35">
      <c r="A4691" s="125"/>
      <c r="B4691" s="126"/>
      <c r="C4691" s="50" t="s">
        <v>204</v>
      </c>
      <c r="D4691" s="28">
        <v>0.8</v>
      </c>
      <c r="E4691" s="27">
        <v>0</v>
      </c>
    </row>
    <row r="4692" spans="1:5" x14ac:dyDescent="0.35">
      <c r="A4692" s="125"/>
      <c r="B4692" s="126"/>
      <c r="C4692" s="50" t="s">
        <v>205</v>
      </c>
      <c r="D4692" s="28">
        <v>0.85</v>
      </c>
      <c r="E4692" s="27">
        <v>0</v>
      </c>
    </row>
    <row r="4693" spans="1:5" x14ac:dyDescent="0.35">
      <c r="A4693" s="125"/>
      <c r="B4693" s="126"/>
      <c r="C4693" s="50" t="s">
        <v>206</v>
      </c>
      <c r="D4693" s="28">
        <v>0.9</v>
      </c>
      <c r="E4693" s="27">
        <v>0</v>
      </c>
    </row>
    <row r="4694" spans="1:5" x14ac:dyDescent="0.35">
      <c r="A4694" s="125"/>
      <c r="B4694" s="126"/>
      <c r="C4694" s="50" t="s">
        <v>207</v>
      </c>
      <c r="D4694" s="28">
        <v>0.95</v>
      </c>
      <c r="E4694" s="27">
        <v>0</v>
      </c>
    </row>
    <row r="4695" spans="1:5" x14ac:dyDescent="0.35">
      <c r="A4695" s="125"/>
      <c r="B4695" s="126"/>
      <c r="C4695" s="50" t="s">
        <v>208</v>
      </c>
      <c r="D4695" s="28">
        <v>1</v>
      </c>
      <c r="E4695" s="27">
        <v>0</v>
      </c>
    </row>
    <row r="4696" spans="1:5" x14ac:dyDescent="0.35">
      <c r="A4696" s="125"/>
      <c r="B4696" s="126"/>
      <c r="C4696" s="49" t="s">
        <v>134</v>
      </c>
      <c r="D4696" s="26" t="s">
        <v>136</v>
      </c>
      <c r="E4696" s="26" t="s">
        <v>136</v>
      </c>
    </row>
    <row r="4697" spans="1:5" x14ac:dyDescent="0.35">
      <c r="A4697" s="125"/>
      <c r="B4697" s="126"/>
    </row>
    <row r="4698" spans="1:5" x14ac:dyDescent="0.35">
      <c r="A4698" s="125"/>
      <c r="B4698" s="126"/>
    </row>
    <row r="4699" spans="1:5" x14ac:dyDescent="0.35">
      <c r="A4699" s="125"/>
      <c r="B4699" s="126"/>
    </row>
    <row r="4700" spans="1:5" ht="15" customHeight="1" x14ac:dyDescent="0.35">
      <c r="A4700" s="125">
        <f>A4675+1</f>
        <v>189</v>
      </c>
      <c r="B4700" s="126" t="str">
        <f>"Lista  "  &amp;A4700&amp; "  "&amp; LOOKUP(A4700,'entrada datos Edificación'!$E$3:$E$239,'entrada datos Edificación'!$I$3:$I$239)</f>
        <v>Lista  189  enlucido de yeso</v>
      </c>
      <c r="C4700" s="49" t="s">
        <v>252</v>
      </c>
      <c r="D4700" s="27">
        <v>0</v>
      </c>
      <c r="E4700" s="27">
        <v>0</v>
      </c>
    </row>
    <row r="4701" spans="1:5" ht="15" customHeight="1" x14ac:dyDescent="0.35">
      <c r="A4701" s="125"/>
      <c r="B4701" s="126"/>
      <c r="C4701" s="50" t="s">
        <v>189</v>
      </c>
      <c r="D4701" s="28">
        <v>0.05</v>
      </c>
      <c r="E4701" s="27">
        <v>0</v>
      </c>
    </row>
    <row r="4702" spans="1:5" x14ac:dyDescent="0.35">
      <c r="A4702" s="125"/>
      <c r="B4702" s="126"/>
      <c r="C4702" s="50" t="s">
        <v>190</v>
      </c>
      <c r="D4702" s="28">
        <v>0.1</v>
      </c>
      <c r="E4702" s="27">
        <v>0</v>
      </c>
    </row>
    <row r="4703" spans="1:5" x14ac:dyDescent="0.35">
      <c r="A4703" s="125"/>
      <c r="B4703" s="126"/>
      <c r="C4703" s="50" t="s">
        <v>191</v>
      </c>
      <c r="D4703" s="28">
        <v>0.15</v>
      </c>
      <c r="E4703" s="27">
        <v>0</v>
      </c>
    </row>
    <row r="4704" spans="1:5" x14ac:dyDescent="0.35">
      <c r="A4704" s="125"/>
      <c r="B4704" s="126"/>
      <c r="C4704" s="50" t="s">
        <v>192</v>
      </c>
      <c r="D4704" s="28">
        <v>0.2</v>
      </c>
      <c r="E4704" s="27">
        <v>0</v>
      </c>
    </row>
    <row r="4705" spans="1:5" x14ac:dyDescent="0.35">
      <c r="A4705" s="125"/>
      <c r="B4705" s="126"/>
      <c r="C4705" s="50" t="s">
        <v>193</v>
      </c>
      <c r="D4705" s="28">
        <v>0.25</v>
      </c>
      <c r="E4705" s="27">
        <v>0</v>
      </c>
    </row>
    <row r="4706" spans="1:5" x14ac:dyDescent="0.35">
      <c r="A4706" s="125"/>
      <c r="B4706" s="126"/>
      <c r="C4706" s="50" t="s">
        <v>194</v>
      </c>
      <c r="D4706" s="28">
        <v>0.3</v>
      </c>
      <c r="E4706" s="27">
        <v>0</v>
      </c>
    </row>
    <row r="4707" spans="1:5" x14ac:dyDescent="0.35">
      <c r="A4707" s="125"/>
      <c r="B4707" s="126"/>
      <c r="C4707" s="50" t="s">
        <v>195</v>
      </c>
      <c r="D4707" s="28">
        <v>0.35</v>
      </c>
      <c r="E4707" s="27">
        <v>0</v>
      </c>
    </row>
    <row r="4708" spans="1:5" x14ac:dyDescent="0.35">
      <c r="A4708" s="125"/>
      <c r="B4708" s="126"/>
      <c r="C4708" s="50" t="s">
        <v>196</v>
      </c>
      <c r="D4708" s="28">
        <v>0.4</v>
      </c>
      <c r="E4708" s="27">
        <v>0</v>
      </c>
    </row>
    <row r="4709" spans="1:5" x14ac:dyDescent="0.35">
      <c r="A4709" s="125"/>
      <c r="B4709" s="126"/>
      <c r="C4709" s="50" t="s">
        <v>197</v>
      </c>
      <c r="D4709" s="28">
        <v>0.45</v>
      </c>
      <c r="E4709" s="27">
        <v>0</v>
      </c>
    </row>
    <row r="4710" spans="1:5" x14ac:dyDescent="0.35">
      <c r="A4710" s="125"/>
      <c r="B4710" s="126"/>
      <c r="C4710" s="50" t="s">
        <v>198</v>
      </c>
      <c r="D4710" s="28">
        <v>0.5</v>
      </c>
      <c r="E4710" s="27">
        <v>0</v>
      </c>
    </row>
    <row r="4711" spans="1:5" x14ac:dyDescent="0.35">
      <c r="A4711" s="125"/>
      <c r="B4711" s="126"/>
      <c r="C4711" s="50" t="s">
        <v>199</v>
      </c>
      <c r="D4711" s="28">
        <v>0.55000000000000004</v>
      </c>
      <c r="E4711" s="27">
        <v>0</v>
      </c>
    </row>
    <row r="4712" spans="1:5" x14ac:dyDescent="0.35">
      <c r="A4712" s="125"/>
      <c r="B4712" s="126"/>
      <c r="C4712" s="50" t="s">
        <v>200</v>
      </c>
      <c r="D4712" s="28">
        <v>0.6</v>
      </c>
      <c r="E4712" s="27">
        <v>0</v>
      </c>
    </row>
    <row r="4713" spans="1:5" x14ac:dyDescent="0.35">
      <c r="A4713" s="125"/>
      <c r="B4713" s="126"/>
      <c r="C4713" s="50" t="s">
        <v>201</v>
      </c>
      <c r="D4713" s="28">
        <v>0.65</v>
      </c>
      <c r="E4713" s="27">
        <v>0</v>
      </c>
    </row>
    <row r="4714" spans="1:5" x14ac:dyDescent="0.35">
      <c r="A4714" s="125"/>
      <c r="B4714" s="126"/>
      <c r="C4714" s="50" t="s">
        <v>202</v>
      </c>
      <c r="D4714" s="28">
        <v>0.7</v>
      </c>
      <c r="E4714" s="27">
        <v>0</v>
      </c>
    </row>
    <row r="4715" spans="1:5" x14ac:dyDescent="0.35">
      <c r="A4715" s="125"/>
      <c r="B4715" s="126"/>
      <c r="C4715" s="50" t="s">
        <v>203</v>
      </c>
      <c r="D4715" s="28">
        <v>0.75</v>
      </c>
      <c r="E4715" s="27">
        <v>0</v>
      </c>
    </row>
    <row r="4716" spans="1:5" x14ac:dyDescent="0.35">
      <c r="A4716" s="125"/>
      <c r="B4716" s="126"/>
      <c r="C4716" s="50" t="s">
        <v>204</v>
      </c>
      <c r="D4716" s="28">
        <v>0.8</v>
      </c>
      <c r="E4716" s="27">
        <v>0</v>
      </c>
    </row>
    <row r="4717" spans="1:5" x14ac:dyDescent="0.35">
      <c r="A4717" s="125"/>
      <c r="B4717" s="126"/>
      <c r="C4717" s="50" t="s">
        <v>205</v>
      </c>
      <c r="D4717" s="28">
        <v>0.85</v>
      </c>
      <c r="E4717" s="27">
        <v>0</v>
      </c>
    </row>
    <row r="4718" spans="1:5" x14ac:dyDescent="0.35">
      <c r="A4718" s="125"/>
      <c r="B4718" s="126"/>
      <c r="C4718" s="50" t="s">
        <v>206</v>
      </c>
      <c r="D4718" s="28">
        <v>0.9</v>
      </c>
      <c r="E4718" s="27">
        <v>0</v>
      </c>
    </row>
    <row r="4719" spans="1:5" x14ac:dyDescent="0.35">
      <c r="A4719" s="125"/>
      <c r="B4719" s="126"/>
      <c r="C4719" s="50" t="s">
        <v>207</v>
      </c>
      <c r="D4719" s="28">
        <v>0.95</v>
      </c>
      <c r="E4719" s="27">
        <v>0</v>
      </c>
    </row>
    <row r="4720" spans="1:5" x14ac:dyDescent="0.35">
      <c r="A4720" s="125"/>
      <c r="B4720" s="126"/>
      <c r="C4720" s="50" t="s">
        <v>208</v>
      </c>
      <c r="D4720" s="28">
        <v>1</v>
      </c>
      <c r="E4720" s="27">
        <v>0</v>
      </c>
    </row>
    <row r="4721" spans="1:5" x14ac:dyDescent="0.35">
      <c r="A4721" s="125"/>
      <c r="B4721" s="126"/>
      <c r="C4721" s="49" t="s">
        <v>134</v>
      </c>
      <c r="D4721" s="26" t="s">
        <v>136</v>
      </c>
      <c r="E4721" s="26" t="s">
        <v>136</v>
      </c>
    </row>
    <row r="4722" spans="1:5" x14ac:dyDescent="0.35">
      <c r="A4722" s="125"/>
      <c r="B4722" s="126"/>
    </row>
    <row r="4723" spans="1:5" x14ac:dyDescent="0.35">
      <c r="A4723" s="125"/>
      <c r="B4723" s="126"/>
    </row>
    <row r="4724" spans="1:5" x14ac:dyDescent="0.35">
      <c r="A4724" s="125"/>
      <c r="B4724" s="126"/>
    </row>
    <row r="4725" spans="1:5" ht="15" customHeight="1" x14ac:dyDescent="0.35">
      <c r="A4725" s="125">
        <f>A4700+1</f>
        <v>190</v>
      </c>
      <c r="B4725" s="126" t="str">
        <f>"Lista  "  &amp;A4725&amp; "  "&amp; LOOKUP(A4725,'entrada datos Edificación'!$E$3:$E$239,'entrada datos Edificación'!$I$3:$I$239)</f>
        <v>Lista  190  otros</v>
      </c>
      <c r="C4725" s="49" t="s">
        <v>252</v>
      </c>
      <c r="D4725" s="27">
        <v>0</v>
      </c>
      <c r="E4725" s="27">
        <v>0</v>
      </c>
    </row>
    <row r="4726" spans="1:5" ht="15" customHeight="1" x14ac:dyDescent="0.35">
      <c r="A4726" s="125"/>
      <c r="B4726" s="126"/>
      <c r="C4726" s="50" t="s">
        <v>189</v>
      </c>
      <c r="D4726" s="28">
        <v>0.05</v>
      </c>
      <c r="E4726" s="27">
        <v>0</v>
      </c>
    </row>
    <row r="4727" spans="1:5" x14ac:dyDescent="0.35">
      <c r="A4727" s="125"/>
      <c r="B4727" s="126"/>
      <c r="C4727" s="50" t="s">
        <v>190</v>
      </c>
      <c r="D4727" s="28">
        <v>0.1</v>
      </c>
      <c r="E4727" s="27">
        <v>0</v>
      </c>
    </row>
    <row r="4728" spans="1:5" x14ac:dyDescent="0.35">
      <c r="A4728" s="125"/>
      <c r="B4728" s="126"/>
      <c r="C4728" s="50" t="s">
        <v>191</v>
      </c>
      <c r="D4728" s="28">
        <v>0.15</v>
      </c>
      <c r="E4728" s="27">
        <v>0</v>
      </c>
    </row>
    <row r="4729" spans="1:5" x14ac:dyDescent="0.35">
      <c r="A4729" s="125"/>
      <c r="B4729" s="126"/>
      <c r="C4729" s="50" t="s">
        <v>192</v>
      </c>
      <c r="D4729" s="28">
        <v>0.2</v>
      </c>
      <c r="E4729" s="27">
        <v>0</v>
      </c>
    </row>
    <row r="4730" spans="1:5" x14ac:dyDescent="0.35">
      <c r="A4730" s="125"/>
      <c r="B4730" s="126"/>
      <c r="C4730" s="50" t="s">
        <v>193</v>
      </c>
      <c r="D4730" s="28">
        <v>0.25</v>
      </c>
      <c r="E4730" s="27">
        <v>0</v>
      </c>
    </row>
    <row r="4731" spans="1:5" x14ac:dyDescent="0.35">
      <c r="A4731" s="125"/>
      <c r="B4731" s="126"/>
      <c r="C4731" s="50" t="s">
        <v>194</v>
      </c>
      <c r="D4731" s="28">
        <v>0.3</v>
      </c>
      <c r="E4731" s="27">
        <v>0</v>
      </c>
    </row>
    <row r="4732" spans="1:5" x14ac:dyDescent="0.35">
      <c r="A4732" s="125"/>
      <c r="B4732" s="126"/>
      <c r="C4732" s="50" t="s">
        <v>195</v>
      </c>
      <c r="D4732" s="28">
        <v>0.35</v>
      </c>
      <c r="E4732" s="27">
        <v>0</v>
      </c>
    </row>
    <row r="4733" spans="1:5" x14ac:dyDescent="0.35">
      <c r="A4733" s="125"/>
      <c r="B4733" s="126"/>
      <c r="C4733" s="50" t="s">
        <v>196</v>
      </c>
      <c r="D4733" s="28">
        <v>0.4</v>
      </c>
      <c r="E4733" s="27">
        <v>0</v>
      </c>
    </row>
    <row r="4734" spans="1:5" x14ac:dyDescent="0.35">
      <c r="A4734" s="125"/>
      <c r="B4734" s="126"/>
      <c r="C4734" s="50" t="s">
        <v>197</v>
      </c>
      <c r="D4734" s="28">
        <v>0.45</v>
      </c>
      <c r="E4734" s="27">
        <v>0</v>
      </c>
    </row>
    <row r="4735" spans="1:5" x14ac:dyDescent="0.35">
      <c r="A4735" s="125"/>
      <c r="B4735" s="126"/>
      <c r="C4735" s="50" t="s">
        <v>198</v>
      </c>
      <c r="D4735" s="28">
        <v>0.5</v>
      </c>
      <c r="E4735" s="27">
        <v>0</v>
      </c>
    </row>
    <row r="4736" spans="1:5" x14ac:dyDescent="0.35">
      <c r="A4736" s="125"/>
      <c r="B4736" s="126"/>
      <c r="C4736" s="50" t="s">
        <v>199</v>
      </c>
      <c r="D4736" s="28">
        <v>0.55000000000000004</v>
      </c>
      <c r="E4736" s="27">
        <v>0</v>
      </c>
    </row>
    <row r="4737" spans="1:5" x14ac:dyDescent="0.35">
      <c r="A4737" s="125"/>
      <c r="B4737" s="126"/>
      <c r="C4737" s="50" t="s">
        <v>200</v>
      </c>
      <c r="D4737" s="28">
        <v>0.6</v>
      </c>
      <c r="E4737" s="27">
        <v>0</v>
      </c>
    </row>
    <row r="4738" spans="1:5" x14ac:dyDescent="0.35">
      <c r="A4738" s="125"/>
      <c r="B4738" s="126"/>
      <c r="C4738" s="50" t="s">
        <v>201</v>
      </c>
      <c r="D4738" s="28">
        <v>0.65</v>
      </c>
      <c r="E4738" s="27">
        <v>0</v>
      </c>
    </row>
    <row r="4739" spans="1:5" x14ac:dyDescent="0.35">
      <c r="A4739" s="125"/>
      <c r="B4739" s="126"/>
      <c r="C4739" s="50" t="s">
        <v>202</v>
      </c>
      <c r="D4739" s="28">
        <v>0.7</v>
      </c>
      <c r="E4739" s="27">
        <v>0</v>
      </c>
    </row>
    <row r="4740" spans="1:5" x14ac:dyDescent="0.35">
      <c r="A4740" s="125"/>
      <c r="B4740" s="126"/>
      <c r="C4740" s="50" t="s">
        <v>203</v>
      </c>
      <c r="D4740" s="28">
        <v>0.75</v>
      </c>
      <c r="E4740" s="27">
        <v>0</v>
      </c>
    </row>
    <row r="4741" spans="1:5" x14ac:dyDescent="0.35">
      <c r="A4741" s="125"/>
      <c r="B4741" s="126"/>
      <c r="C4741" s="50" t="s">
        <v>204</v>
      </c>
      <c r="D4741" s="28">
        <v>0.8</v>
      </c>
      <c r="E4741" s="27">
        <v>0</v>
      </c>
    </row>
    <row r="4742" spans="1:5" x14ac:dyDescent="0.35">
      <c r="A4742" s="125"/>
      <c r="B4742" s="126"/>
      <c r="C4742" s="50" t="s">
        <v>205</v>
      </c>
      <c r="D4742" s="28">
        <v>0.85</v>
      </c>
      <c r="E4742" s="27">
        <v>0</v>
      </c>
    </row>
    <row r="4743" spans="1:5" x14ac:dyDescent="0.35">
      <c r="A4743" s="125"/>
      <c r="B4743" s="126"/>
      <c r="C4743" s="50" t="s">
        <v>206</v>
      </c>
      <c r="D4743" s="28">
        <v>0.9</v>
      </c>
      <c r="E4743" s="27">
        <v>0</v>
      </c>
    </row>
    <row r="4744" spans="1:5" x14ac:dyDescent="0.35">
      <c r="A4744" s="125"/>
      <c r="B4744" s="126"/>
      <c r="C4744" s="50" t="s">
        <v>207</v>
      </c>
      <c r="D4744" s="28">
        <v>0.95</v>
      </c>
      <c r="E4744" s="27">
        <v>0</v>
      </c>
    </row>
    <row r="4745" spans="1:5" x14ac:dyDescent="0.35">
      <c r="A4745" s="125"/>
      <c r="B4745" s="126"/>
      <c r="C4745" s="50" t="s">
        <v>208</v>
      </c>
      <c r="D4745" s="28">
        <v>1</v>
      </c>
      <c r="E4745" s="27">
        <v>0</v>
      </c>
    </row>
    <row r="4746" spans="1:5" x14ac:dyDescent="0.35">
      <c r="A4746" s="125"/>
      <c r="B4746" s="126"/>
      <c r="C4746" s="49" t="s">
        <v>134</v>
      </c>
      <c r="D4746" s="26" t="s">
        <v>136</v>
      </c>
      <c r="E4746" s="26" t="s">
        <v>136</v>
      </c>
    </row>
    <row r="4747" spans="1:5" x14ac:dyDescent="0.35">
      <c r="A4747" s="125"/>
      <c r="B4747" s="126"/>
    </row>
    <row r="4748" spans="1:5" x14ac:dyDescent="0.35">
      <c r="A4748" s="125"/>
      <c r="B4748" s="126"/>
    </row>
    <row r="4749" spans="1:5" x14ac:dyDescent="0.35">
      <c r="A4749" s="125"/>
      <c r="B4749" s="126"/>
    </row>
    <row r="4750" spans="1:5" ht="15" customHeight="1" x14ac:dyDescent="0.35">
      <c r="A4750" s="125">
        <f>A4725+1</f>
        <v>191</v>
      </c>
      <c r="B4750" s="126" t="str">
        <f>"Lista  "  &amp;A4750&amp; "  "&amp; LOOKUP(A4750,'entrada datos Edificación'!$E$3:$E$239,'entrada datos Edificación'!$I$3:$I$239)</f>
        <v>Lista  191  metales</v>
      </c>
      <c r="C4750" s="49" t="s">
        <v>252</v>
      </c>
      <c r="D4750" s="27">
        <v>0</v>
      </c>
      <c r="E4750" s="27">
        <v>0</v>
      </c>
    </row>
    <row r="4751" spans="1:5" ht="15" customHeight="1" x14ac:dyDescent="0.35">
      <c r="A4751" s="125"/>
      <c r="B4751" s="126"/>
      <c r="C4751" s="50" t="s">
        <v>189</v>
      </c>
      <c r="D4751" s="28">
        <v>0.05</v>
      </c>
      <c r="E4751" s="27">
        <v>0</v>
      </c>
    </row>
    <row r="4752" spans="1:5" x14ac:dyDescent="0.35">
      <c r="A4752" s="125"/>
      <c r="B4752" s="126"/>
      <c r="C4752" s="50" t="s">
        <v>190</v>
      </c>
      <c r="D4752" s="28">
        <v>0.1</v>
      </c>
      <c r="E4752" s="27">
        <v>0</v>
      </c>
    </row>
    <row r="4753" spans="1:5" x14ac:dyDescent="0.35">
      <c r="A4753" s="125"/>
      <c r="B4753" s="126"/>
      <c r="C4753" s="50" t="s">
        <v>191</v>
      </c>
      <c r="D4753" s="28">
        <v>0.15</v>
      </c>
      <c r="E4753" s="27">
        <v>0</v>
      </c>
    </row>
    <row r="4754" spans="1:5" x14ac:dyDescent="0.35">
      <c r="A4754" s="125"/>
      <c r="B4754" s="126"/>
      <c r="C4754" s="50" t="s">
        <v>192</v>
      </c>
      <c r="D4754" s="28">
        <v>0.2</v>
      </c>
      <c r="E4754" s="27">
        <v>0</v>
      </c>
    </row>
    <row r="4755" spans="1:5" x14ac:dyDescent="0.35">
      <c r="A4755" s="125"/>
      <c r="B4755" s="126"/>
      <c r="C4755" s="50" t="s">
        <v>193</v>
      </c>
      <c r="D4755" s="28">
        <v>0.25</v>
      </c>
      <c r="E4755" s="27">
        <v>0</v>
      </c>
    </row>
    <row r="4756" spans="1:5" x14ac:dyDescent="0.35">
      <c r="A4756" s="125"/>
      <c r="B4756" s="126"/>
      <c r="C4756" s="50" t="s">
        <v>194</v>
      </c>
      <c r="D4756" s="28">
        <v>0.3</v>
      </c>
      <c r="E4756" s="27">
        <v>0</v>
      </c>
    </row>
    <row r="4757" spans="1:5" x14ac:dyDescent="0.35">
      <c r="A4757" s="125"/>
      <c r="B4757" s="126"/>
      <c r="C4757" s="50" t="s">
        <v>195</v>
      </c>
      <c r="D4757" s="28">
        <v>0.35</v>
      </c>
      <c r="E4757" s="27">
        <v>0</v>
      </c>
    </row>
    <row r="4758" spans="1:5" x14ac:dyDescent="0.35">
      <c r="A4758" s="125"/>
      <c r="B4758" s="126"/>
      <c r="C4758" s="50" t="s">
        <v>196</v>
      </c>
      <c r="D4758" s="28">
        <v>0.4</v>
      </c>
      <c r="E4758" s="27">
        <v>0</v>
      </c>
    </row>
    <row r="4759" spans="1:5" x14ac:dyDescent="0.35">
      <c r="A4759" s="125"/>
      <c r="B4759" s="126"/>
      <c r="C4759" s="50" t="s">
        <v>197</v>
      </c>
      <c r="D4759" s="28">
        <v>0.45</v>
      </c>
      <c r="E4759" s="27">
        <v>0</v>
      </c>
    </row>
    <row r="4760" spans="1:5" x14ac:dyDescent="0.35">
      <c r="A4760" s="125"/>
      <c r="B4760" s="126"/>
      <c r="C4760" s="50" t="s">
        <v>198</v>
      </c>
      <c r="D4760" s="28">
        <v>0.5</v>
      </c>
      <c r="E4760" s="27">
        <v>0</v>
      </c>
    </row>
    <row r="4761" spans="1:5" x14ac:dyDescent="0.35">
      <c r="A4761" s="125"/>
      <c r="B4761" s="126"/>
      <c r="C4761" s="50" t="s">
        <v>199</v>
      </c>
      <c r="D4761" s="28">
        <v>0.55000000000000004</v>
      </c>
      <c r="E4761" s="27">
        <v>0</v>
      </c>
    </row>
    <row r="4762" spans="1:5" x14ac:dyDescent="0.35">
      <c r="A4762" s="125"/>
      <c r="B4762" s="126"/>
      <c r="C4762" s="50" t="s">
        <v>200</v>
      </c>
      <c r="D4762" s="28">
        <v>0.6</v>
      </c>
      <c r="E4762" s="27">
        <v>0</v>
      </c>
    </row>
    <row r="4763" spans="1:5" x14ac:dyDescent="0.35">
      <c r="A4763" s="125"/>
      <c r="B4763" s="126"/>
      <c r="C4763" s="50" t="s">
        <v>201</v>
      </c>
      <c r="D4763" s="28">
        <v>0.65</v>
      </c>
      <c r="E4763" s="27">
        <v>0</v>
      </c>
    </row>
    <row r="4764" spans="1:5" x14ac:dyDescent="0.35">
      <c r="A4764" s="125"/>
      <c r="B4764" s="126"/>
      <c r="C4764" s="50" t="s">
        <v>202</v>
      </c>
      <c r="D4764" s="28">
        <v>0.7</v>
      </c>
      <c r="E4764" s="27">
        <v>0</v>
      </c>
    </row>
    <row r="4765" spans="1:5" x14ac:dyDescent="0.35">
      <c r="A4765" s="125"/>
      <c r="B4765" s="126"/>
      <c r="C4765" s="50" t="s">
        <v>203</v>
      </c>
      <c r="D4765" s="28">
        <v>0.75</v>
      </c>
      <c r="E4765" s="27">
        <v>0</v>
      </c>
    </row>
    <row r="4766" spans="1:5" x14ac:dyDescent="0.35">
      <c r="A4766" s="125"/>
      <c r="B4766" s="126"/>
      <c r="C4766" s="50" t="s">
        <v>204</v>
      </c>
      <c r="D4766" s="28">
        <v>0.8</v>
      </c>
      <c r="E4766" s="27">
        <v>0</v>
      </c>
    </row>
    <row r="4767" spans="1:5" x14ac:dyDescent="0.35">
      <c r="A4767" s="125"/>
      <c r="B4767" s="126"/>
      <c r="C4767" s="50" t="s">
        <v>205</v>
      </c>
      <c r="D4767" s="28">
        <v>0.85</v>
      </c>
      <c r="E4767" s="27">
        <v>0</v>
      </c>
    </row>
    <row r="4768" spans="1:5" x14ac:dyDescent="0.35">
      <c r="A4768" s="125"/>
      <c r="B4768" s="126"/>
      <c r="C4768" s="50" t="s">
        <v>206</v>
      </c>
      <c r="D4768" s="28">
        <v>0.9</v>
      </c>
      <c r="E4768" s="27">
        <v>0</v>
      </c>
    </row>
    <row r="4769" spans="1:5" x14ac:dyDescent="0.35">
      <c r="A4769" s="125"/>
      <c r="B4769" s="126"/>
      <c r="C4769" s="50" t="s">
        <v>207</v>
      </c>
      <c r="D4769" s="28">
        <v>0.95</v>
      </c>
      <c r="E4769" s="27">
        <v>0</v>
      </c>
    </row>
    <row r="4770" spans="1:5" x14ac:dyDescent="0.35">
      <c r="A4770" s="125"/>
      <c r="B4770" s="126"/>
      <c r="C4770" s="50" t="s">
        <v>208</v>
      </c>
      <c r="D4770" s="28">
        <v>1</v>
      </c>
      <c r="E4770" s="27">
        <v>0</v>
      </c>
    </row>
    <row r="4771" spans="1:5" x14ac:dyDescent="0.35">
      <c r="A4771" s="125"/>
      <c r="B4771" s="126"/>
      <c r="C4771" s="49" t="s">
        <v>134</v>
      </c>
      <c r="D4771" s="26" t="s">
        <v>136</v>
      </c>
      <c r="E4771" s="26" t="s">
        <v>136</v>
      </c>
    </row>
    <row r="4772" spans="1:5" x14ac:dyDescent="0.35">
      <c r="A4772" s="125"/>
      <c r="B4772" s="126"/>
    </row>
    <row r="4773" spans="1:5" x14ac:dyDescent="0.35">
      <c r="A4773" s="125"/>
      <c r="B4773" s="126"/>
    </row>
    <row r="4774" spans="1:5" x14ac:dyDescent="0.35">
      <c r="A4774" s="125"/>
      <c r="B4774" s="126"/>
    </row>
    <row r="4775" spans="1:5" ht="15" customHeight="1" x14ac:dyDescent="0.35">
      <c r="A4775" s="125">
        <f>A4750+1</f>
        <v>192</v>
      </c>
      <c r="B4775" s="126" t="str">
        <f>"Lista  "  &amp;A4775&amp; "  "&amp; LOOKUP(A4775,'entrada datos Edificación'!$E$3:$E$239,'entrada datos Edificación'!$I$3:$I$239)</f>
        <v>Lista  192  polietileno</v>
      </c>
      <c r="C4775" s="49" t="s">
        <v>252</v>
      </c>
      <c r="D4775" s="27">
        <v>0</v>
      </c>
      <c r="E4775" s="27">
        <v>0</v>
      </c>
    </row>
    <row r="4776" spans="1:5" ht="15" customHeight="1" x14ac:dyDescent="0.35">
      <c r="A4776" s="125"/>
      <c r="B4776" s="126"/>
      <c r="C4776" s="50" t="s">
        <v>189</v>
      </c>
      <c r="D4776" s="28">
        <v>0.05</v>
      </c>
      <c r="E4776" s="27">
        <v>0</v>
      </c>
    </row>
    <row r="4777" spans="1:5" x14ac:dyDescent="0.35">
      <c r="A4777" s="125"/>
      <c r="B4777" s="126"/>
      <c r="C4777" s="50" t="s">
        <v>190</v>
      </c>
      <c r="D4777" s="28">
        <v>0.1</v>
      </c>
      <c r="E4777" s="27">
        <v>0</v>
      </c>
    </row>
    <row r="4778" spans="1:5" x14ac:dyDescent="0.35">
      <c r="A4778" s="125"/>
      <c r="B4778" s="126"/>
      <c r="C4778" s="50" t="s">
        <v>191</v>
      </c>
      <c r="D4778" s="28">
        <v>0.15</v>
      </c>
      <c r="E4778" s="27">
        <v>0</v>
      </c>
    </row>
    <row r="4779" spans="1:5" x14ac:dyDescent="0.35">
      <c r="A4779" s="125"/>
      <c r="B4779" s="126"/>
      <c r="C4779" s="50" t="s">
        <v>192</v>
      </c>
      <c r="D4779" s="28">
        <v>0.2</v>
      </c>
      <c r="E4779" s="27">
        <v>0</v>
      </c>
    </row>
    <row r="4780" spans="1:5" x14ac:dyDescent="0.35">
      <c r="A4780" s="125"/>
      <c r="B4780" s="126"/>
      <c r="C4780" s="50" t="s">
        <v>193</v>
      </c>
      <c r="D4780" s="28">
        <v>0.25</v>
      </c>
      <c r="E4780" s="27">
        <v>0</v>
      </c>
    </row>
    <row r="4781" spans="1:5" x14ac:dyDescent="0.35">
      <c r="A4781" s="125"/>
      <c r="B4781" s="126"/>
      <c r="C4781" s="50" t="s">
        <v>194</v>
      </c>
      <c r="D4781" s="28">
        <v>0.3</v>
      </c>
      <c r="E4781" s="27">
        <v>0</v>
      </c>
    </row>
    <row r="4782" spans="1:5" x14ac:dyDescent="0.35">
      <c r="A4782" s="125"/>
      <c r="B4782" s="126"/>
      <c r="C4782" s="50" t="s">
        <v>195</v>
      </c>
      <c r="D4782" s="28">
        <v>0.35</v>
      </c>
      <c r="E4782" s="27">
        <v>0</v>
      </c>
    </row>
    <row r="4783" spans="1:5" x14ac:dyDescent="0.35">
      <c r="A4783" s="125"/>
      <c r="B4783" s="126"/>
      <c r="C4783" s="50" t="s">
        <v>196</v>
      </c>
      <c r="D4783" s="28">
        <v>0.4</v>
      </c>
      <c r="E4783" s="27">
        <v>0</v>
      </c>
    </row>
    <row r="4784" spans="1:5" x14ac:dyDescent="0.35">
      <c r="A4784" s="125"/>
      <c r="B4784" s="126"/>
      <c r="C4784" s="50" t="s">
        <v>197</v>
      </c>
      <c r="D4784" s="28">
        <v>0.45</v>
      </c>
      <c r="E4784" s="27">
        <v>0</v>
      </c>
    </row>
    <row r="4785" spans="1:5" x14ac:dyDescent="0.35">
      <c r="A4785" s="125"/>
      <c r="B4785" s="126"/>
      <c r="C4785" s="50" t="s">
        <v>198</v>
      </c>
      <c r="D4785" s="28">
        <v>0.5</v>
      </c>
      <c r="E4785" s="27">
        <v>0</v>
      </c>
    </row>
    <row r="4786" spans="1:5" x14ac:dyDescent="0.35">
      <c r="A4786" s="125"/>
      <c r="B4786" s="126"/>
      <c r="C4786" s="50" t="s">
        <v>199</v>
      </c>
      <c r="D4786" s="28">
        <v>0.55000000000000004</v>
      </c>
      <c r="E4786" s="27">
        <v>0</v>
      </c>
    </row>
    <row r="4787" spans="1:5" x14ac:dyDescent="0.35">
      <c r="A4787" s="125"/>
      <c r="B4787" s="126"/>
      <c r="C4787" s="50" t="s">
        <v>200</v>
      </c>
      <c r="D4787" s="28">
        <v>0.6</v>
      </c>
      <c r="E4787" s="27">
        <v>0</v>
      </c>
    </row>
    <row r="4788" spans="1:5" x14ac:dyDescent="0.35">
      <c r="A4788" s="125"/>
      <c r="B4788" s="126"/>
      <c r="C4788" s="50" t="s">
        <v>201</v>
      </c>
      <c r="D4788" s="28">
        <v>0.65</v>
      </c>
      <c r="E4788" s="27">
        <v>0</v>
      </c>
    </row>
    <row r="4789" spans="1:5" x14ac:dyDescent="0.35">
      <c r="A4789" s="125"/>
      <c r="B4789" s="126"/>
      <c r="C4789" s="50" t="s">
        <v>202</v>
      </c>
      <c r="D4789" s="28">
        <v>0.7</v>
      </c>
      <c r="E4789" s="27">
        <v>0</v>
      </c>
    </row>
    <row r="4790" spans="1:5" x14ac:dyDescent="0.35">
      <c r="A4790" s="125"/>
      <c r="B4790" s="126"/>
      <c r="C4790" s="50" t="s">
        <v>203</v>
      </c>
      <c r="D4790" s="28">
        <v>0.75</v>
      </c>
      <c r="E4790" s="27">
        <v>0</v>
      </c>
    </row>
    <row r="4791" spans="1:5" x14ac:dyDescent="0.35">
      <c r="A4791" s="125"/>
      <c r="B4791" s="126"/>
      <c r="C4791" s="50" t="s">
        <v>204</v>
      </c>
      <c r="D4791" s="28">
        <v>0.8</v>
      </c>
      <c r="E4791" s="27">
        <v>0</v>
      </c>
    </row>
    <row r="4792" spans="1:5" x14ac:dyDescent="0.35">
      <c r="A4792" s="125"/>
      <c r="B4792" s="126"/>
      <c r="C4792" s="50" t="s">
        <v>205</v>
      </c>
      <c r="D4792" s="28">
        <v>0.85</v>
      </c>
      <c r="E4792" s="27">
        <v>0</v>
      </c>
    </row>
    <row r="4793" spans="1:5" x14ac:dyDescent="0.35">
      <c r="A4793" s="125"/>
      <c r="B4793" s="126"/>
      <c r="C4793" s="50" t="s">
        <v>206</v>
      </c>
      <c r="D4793" s="28">
        <v>0.9</v>
      </c>
      <c r="E4793" s="27">
        <v>0</v>
      </c>
    </row>
    <row r="4794" spans="1:5" x14ac:dyDescent="0.35">
      <c r="A4794" s="125"/>
      <c r="B4794" s="126"/>
      <c r="C4794" s="50" t="s">
        <v>207</v>
      </c>
      <c r="D4794" s="28">
        <v>0.95</v>
      </c>
      <c r="E4794" s="27">
        <v>0</v>
      </c>
    </row>
    <row r="4795" spans="1:5" x14ac:dyDescent="0.35">
      <c r="A4795" s="125"/>
      <c r="B4795" s="126"/>
      <c r="C4795" s="50" t="s">
        <v>208</v>
      </c>
      <c r="D4795" s="28">
        <v>1</v>
      </c>
      <c r="E4795" s="27">
        <v>0</v>
      </c>
    </row>
    <row r="4796" spans="1:5" x14ac:dyDescent="0.35">
      <c r="A4796" s="125"/>
      <c r="B4796" s="126"/>
      <c r="C4796" s="49" t="s">
        <v>134</v>
      </c>
      <c r="D4796" s="26" t="s">
        <v>136</v>
      </c>
      <c r="E4796" s="26" t="s">
        <v>136</v>
      </c>
    </row>
    <row r="4797" spans="1:5" x14ac:dyDescent="0.35">
      <c r="A4797" s="125"/>
      <c r="B4797" s="126"/>
    </row>
    <row r="4798" spans="1:5" x14ac:dyDescent="0.35">
      <c r="A4798" s="125"/>
      <c r="B4798" s="126"/>
    </row>
    <row r="4799" spans="1:5" x14ac:dyDescent="0.35">
      <c r="A4799" s="125"/>
      <c r="B4799" s="126"/>
    </row>
    <row r="4800" spans="1:5" ht="15" customHeight="1" x14ac:dyDescent="0.35">
      <c r="A4800" s="125">
        <f>A4775+1</f>
        <v>193</v>
      </c>
      <c r="B4800" s="126" t="str">
        <f>"Lista  "  &amp;A4800&amp; "  "&amp; LOOKUP(A4800,'entrada datos Edificación'!$E$3:$E$239,'entrada datos Edificación'!$I$3:$I$239)</f>
        <v>Lista  193  polipropileno</v>
      </c>
      <c r="C4800" s="49" t="s">
        <v>252</v>
      </c>
      <c r="D4800" s="27">
        <v>0</v>
      </c>
      <c r="E4800" s="27">
        <v>0</v>
      </c>
    </row>
    <row r="4801" spans="1:5" ht="15" customHeight="1" x14ac:dyDescent="0.35">
      <c r="A4801" s="125"/>
      <c r="B4801" s="126"/>
      <c r="C4801" s="50" t="s">
        <v>189</v>
      </c>
      <c r="D4801" s="28">
        <v>0.05</v>
      </c>
      <c r="E4801" s="27">
        <v>0</v>
      </c>
    </row>
    <row r="4802" spans="1:5" x14ac:dyDescent="0.35">
      <c r="A4802" s="125"/>
      <c r="B4802" s="126"/>
      <c r="C4802" s="50" t="s">
        <v>190</v>
      </c>
      <c r="D4802" s="28">
        <v>0.1</v>
      </c>
      <c r="E4802" s="27">
        <v>0</v>
      </c>
    </row>
    <row r="4803" spans="1:5" x14ac:dyDescent="0.35">
      <c r="A4803" s="125"/>
      <c r="B4803" s="126"/>
      <c r="C4803" s="50" t="s">
        <v>191</v>
      </c>
      <c r="D4803" s="28">
        <v>0.15</v>
      </c>
      <c r="E4803" s="27">
        <v>0</v>
      </c>
    </row>
    <row r="4804" spans="1:5" x14ac:dyDescent="0.35">
      <c r="A4804" s="125"/>
      <c r="B4804" s="126"/>
      <c r="C4804" s="50" t="s">
        <v>192</v>
      </c>
      <c r="D4804" s="28">
        <v>0.2</v>
      </c>
      <c r="E4804" s="27">
        <v>0</v>
      </c>
    </row>
    <row r="4805" spans="1:5" x14ac:dyDescent="0.35">
      <c r="A4805" s="125"/>
      <c r="B4805" s="126"/>
      <c r="C4805" s="50" t="s">
        <v>193</v>
      </c>
      <c r="D4805" s="28">
        <v>0.25</v>
      </c>
      <c r="E4805" s="27">
        <v>0</v>
      </c>
    </row>
    <row r="4806" spans="1:5" x14ac:dyDescent="0.35">
      <c r="A4806" s="125"/>
      <c r="B4806" s="126"/>
      <c r="C4806" s="50" t="s">
        <v>194</v>
      </c>
      <c r="D4806" s="28">
        <v>0.3</v>
      </c>
      <c r="E4806" s="27">
        <v>0</v>
      </c>
    </row>
    <row r="4807" spans="1:5" x14ac:dyDescent="0.35">
      <c r="A4807" s="125"/>
      <c r="B4807" s="126"/>
      <c r="C4807" s="50" t="s">
        <v>195</v>
      </c>
      <c r="D4807" s="28">
        <v>0.35</v>
      </c>
      <c r="E4807" s="27">
        <v>0</v>
      </c>
    </row>
    <row r="4808" spans="1:5" x14ac:dyDescent="0.35">
      <c r="A4808" s="125"/>
      <c r="B4808" s="126"/>
      <c r="C4808" s="50" t="s">
        <v>196</v>
      </c>
      <c r="D4808" s="28">
        <v>0.4</v>
      </c>
      <c r="E4808" s="27">
        <v>0</v>
      </c>
    </row>
    <row r="4809" spans="1:5" x14ac:dyDescent="0.35">
      <c r="A4809" s="125"/>
      <c r="B4809" s="126"/>
      <c r="C4809" s="50" t="s">
        <v>197</v>
      </c>
      <c r="D4809" s="28">
        <v>0.45</v>
      </c>
      <c r="E4809" s="27">
        <v>0</v>
      </c>
    </row>
    <row r="4810" spans="1:5" x14ac:dyDescent="0.35">
      <c r="A4810" s="125"/>
      <c r="B4810" s="126"/>
      <c r="C4810" s="50" t="s">
        <v>198</v>
      </c>
      <c r="D4810" s="28">
        <v>0.5</v>
      </c>
      <c r="E4810" s="27">
        <v>0</v>
      </c>
    </row>
    <row r="4811" spans="1:5" x14ac:dyDescent="0.35">
      <c r="A4811" s="125"/>
      <c r="B4811" s="126"/>
      <c r="C4811" s="50" t="s">
        <v>199</v>
      </c>
      <c r="D4811" s="28">
        <v>0.55000000000000004</v>
      </c>
      <c r="E4811" s="27">
        <v>0</v>
      </c>
    </row>
    <row r="4812" spans="1:5" x14ac:dyDescent="0.35">
      <c r="A4812" s="125"/>
      <c r="B4812" s="126"/>
      <c r="C4812" s="50" t="s">
        <v>200</v>
      </c>
      <c r="D4812" s="28">
        <v>0.6</v>
      </c>
      <c r="E4812" s="27">
        <v>0</v>
      </c>
    </row>
    <row r="4813" spans="1:5" x14ac:dyDescent="0.35">
      <c r="A4813" s="125"/>
      <c r="B4813" s="126"/>
      <c r="C4813" s="50" t="s">
        <v>201</v>
      </c>
      <c r="D4813" s="28">
        <v>0.65</v>
      </c>
      <c r="E4813" s="27">
        <v>0</v>
      </c>
    </row>
    <row r="4814" spans="1:5" x14ac:dyDescent="0.35">
      <c r="A4814" s="125"/>
      <c r="B4814" s="126"/>
      <c r="C4814" s="50" t="s">
        <v>202</v>
      </c>
      <c r="D4814" s="28">
        <v>0.7</v>
      </c>
      <c r="E4814" s="27">
        <v>0</v>
      </c>
    </row>
    <row r="4815" spans="1:5" x14ac:dyDescent="0.35">
      <c r="A4815" s="125"/>
      <c r="B4815" s="126"/>
      <c r="C4815" s="50" t="s">
        <v>203</v>
      </c>
      <c r="D4815" s="28">
        <v>0.75</v>
      </c>
      <c r="E4815" s="27">
        <v>0</v>
      </c>
    </row>
    <row r="4816" spans="1:5" x14ac:dyDescent="0.35">
      <c r="A4816" s="125"/>
      <c r="B4816" s="126"/>
      <c r="C4816" s="50" t="s">
        <v>204</v>
      </c>
      <c r="D4816" s="28">
        <v>0.8</v>
      </c>
      <c r="E4816" s="27">
        <v>0</v>
      </c>
    </row>
    <row r="4817" spans="1:5" x14ac:dyDescent="0.35">
      <c r="A4817" s="125"/>
      <c r="B4817" s="126"/>
      <c r="C4817" s="50" t="s">
        <v>205</v>
      </c>
      <c r="D4817" s="28">
        <v>0.85</v>
      </c>
      <c r="E4817" s="27">
        <v>0</v>
      </c>
    </row>
    <row r="4818" spans="1:5" x14ac:dyDescent="0.35">
      <c r="A4818" s="125"/>
      <c r="B4818" s="126"/>
      <c r="C4818" s="50" t="s">
        <v>206</v>
      </c>
      <c r="D4818" s="28">
        <v>0.9</v>
      </c>
      <c r="E4818" s="27">
        <v>0</v>
      </c>
    </row>
    <row r="4819" spans="1:5" x14ac:dyDescent="0.35">
      <c r="A4819" s="125"/>
      <c r="B4819" s="126"/>
      <c r="C4819" s="50" t="s">
        <v>207</v>
      </c>
      <c r="D4819" s="28">
        <v>0.95</v>
      </c>
      <c r="E4819" s="27">
        <v>0</v>
      </c>
    </row>
    <row r="4820" spans="1:5" x14ac:dyDescent="0.35">
      <c r="A4820" s="125"/>
      <c r="B4820" s="126"/>
      <c r="C4820" s="50" t="s">
        <v>208</v>
      </c>
      <c r="D4820" s="28">
        <v>1</v>
      </c>
      <c r="E4820" s="27">
        <v>0</v>
      </c>
    </row>
    <row r="4821" spans="1:5" x14ac:dyDescent="0.35">
      <c r="A4821" s="125"/>
      <c r="B4821" s="126"/>
      <c r="C4821" s="49" t="s">
        <v>134</v>
      </c>
      <c r="D4821" s="26" t="s">
        <v>136</v>
      </c>
      <c r="E4821" s="26" t="s">
        <v>136</v>
      </c>
    </row>
    <row r="4822" spans="1:5" x14ac:dyDescent="0.35">
      <c r="A4822" s="125"/>
      <c r="B4822" s="126"/>
    </row>
    <row r="4823" spans="1:5" x14ac:dyDescent="0.35">
      <c r="A4823" s="125"/>
      <c r="B4823" s="126"/>
    </row>
    <row r="4824" spans="1:5" x14ac:dyDescent="0.35">
      <c r="A4824" s="125"/>
      <c r="B4824" s="126"/>
    </row>
    <row r="4825" spans="1:5" ht="15" customHeight="1" x14ac:dyDescent="0.35">
      <c r="A4825" s="125">
        <f>A4800+1</f>
        <v>194</v>
      </c>
      <c r="B4825" s="126" t="str">
        <f>"Lista  "  &amp;A4825&amp; "  "&amp; LOOKUP(A4825,'entrada datos Edificación'!$E$3:$E$239,'entrada datos Edificación'!$I$3:$I$239)</f>
        <v>Lista  194  PVC</v>
      </c>
      <c r="C4825" s="49" t="s">
        <v>252</v>
      </c>
      <c r="D4825" s="27">
        <v>0</v>
      </c>
      <c r="E4825" s="27">
        <v>0</v>
      </c>
    </row>
    <row r="4826" spans="1:5" ht="15" customHeight="1" x14ac:dyDescent="0.35">
      <c r="A4826" s="125"/>
      <c r="B4826" s="126"/>
      <c r="C4826" s="50" t="s">
        <v>189</v>
      </c>
      <c r="D4826" s="28">
        <v>0.05</v>
      </c>
      <c r="E4826" s="27">
        <v>0</v>
      </c>
    </row>
    <row r="4827" spans="1:5" x14ac:dyDescent="0.35">
      <c r="A4827" s="125"/>
      <c r="B4827" s="126"/>
      <c r="C4827" s="50" t="s">
        <v>190</v>
      </c>
      <c r="D4827" s="28">
        <v>0.1</v>
      </c>
      <c r="E4827" s="27">
        <v>0</v>
      </c>
    </row>
    <row r="4828" spans="1:5" x14ac:dyDescent="0.35">
      <c r="A4828" s="125"/>
      <c r="B4828" s="126"/>
      <c r="C4828" s="50" t="s">
        <v>191</v>
      </c>
      <c r="D4828" s="28">
        <v>0.15</v>
      </c>
      <c r="E4828" s="27">
        <v>0</v>
      </c>
    </row>
    <row r="4829" spans="1:5" x14ac:dyDescent="0.35">
      <c r="A4829" s="125"/>
      <c r="B4829" s="126"/>
      <c r="C4829" s="50" t="s">
        <v>192</v>
      </c>
      <c r="D4829" s="28">
        <v>0.2</v>
      </c>
      <c r="E4829" s="27">
        <v>0</v>
      </c>
    </row>
    <row r="4830" spans="1:5" x14ac:dyDescent="0.35">
      <c r="A4830" s="125"/>
      <c r="B4830" s="126"/>
      <c r="C4830" s="50" t="s">
        <v>193</v>
      </c>
      <c r="D4830" s="28">
        <v>0.25</v>
      </c>
      <c r="E4830" s="27">
        <v>0</v>
      </c>
    </row>
    <row r="4831" spans="1:5" x14ac:dyDescent="0.35">
      <c r="A4831" s="125"/>
      <c r="B4831" s="126"/>
      <c r="C4831" s="50" t="s">
        <v>194</v>
      </c>
      <c r="D4831" s="28">
        <v>0.3</v>
      </c>
      <c r="E4831" s="27">
        <v>0</v>
      </c>
    </row>
    <row r="4832" spans="1:5" x14ac:dyDescent="0.35">
      <c r="A4832" s="125"/>
      <c r="B4832" s="126"/>
      <c r="C4832" s="50" t="s">
        <v>195</v>
      </c>
      <c r="D4832" s="28">
        <v>0.35</v>
      </c>
      <c r="E4832" s="27">
        <v>0</v>
      </c>
    </row>
    <row r="4833" spans="1:5" x14ac:dyDescent="0.35">
      <c r="A4833" s="125"/>
      <c r="B4833" s="126"/>
      <c r="C4833" s="50" t="s">
        <v>196</v>
      </c>
      <c r="D4833" s="28">
        <v>0.4</v>
      </c>
      <c r="E4833" s="27">
        <v>0</v>
      </c>
    </row>
    <row r="4834" spans="1:5" x14ac:dyDescent="0.35">
      <c r="A4834" s="125"/>
      <c r="B4834" s="126"/>
      <c r="C4834" s="50" t="s">
        <v>197</v>
      </c>
      <c r="D4834" s="28">
        <v>0.45</v>
      </c>
      <c r="E4834" s="27">
        <v>0</v>
      </c>
    </row>
    <row r="4835" spans="1:5" x14ac:dyDescent="0.35">
      <c r="A4835" s="125"/>
      <c r="B4835" s="126"/>
      <c r="C4835" s="50" t="s">
        <v>198</v>
      </c>
      <c r="D4835" s="28">
        <v>0.5</v>
      </c>
      <c r="E4835" s="27">
        <v>0</v>
      </c>
    </row>
    <row r="4836" spans="1:5" x14ac:dyDescent="0.35">
      <c r="A4836" s="125"/>
      <c r="B4836" s="126"/>
      <c r="C4836" s="50" t="s">
        <v>199</v>
      </c>
      <c r="D4836" s="28">
        <v>0.55000000000000004</v>
      </c>
      <c r="E4836" s="27">
        <v>0</v>
      </c>
    </row>
    <row r="4837" spans="1:5" x14ac:dyDescent="0.35">
      <c r="A4837" s="125"/>
      <c r="B4837" s="126"/>
      <c r="C4837" s="50" t="s">
        <v>200</v>
      </c>
      <c r="D4837" s="28">
        <v>0.6</v>
      </c>
      <c r="E4837" s="27">
        <v>0</v>
      </c>
    </row>
    <row r="4838" spans="1:5" x14ac:dyDescent="0.35">
      <c r="A4838" s="125"/>
      <c r="B4838" s="126"/>
      <c r="C4838" s="50" t="s">
        <v>201</v>
      </c>
      <c r="D4838" s="28">
        <v>0.65</v>
      </c>
      <c r="E4838" s="27">
        <v>0</v>
      </c>
    </row>
    <row r="4839" spans="1:5" x14ac:dyDescent="0.35">
      <c r="A4839" s="125"/>
      <c r="B4839" s="126"/>
      <c r="C4839" s="50" t="s">
        <v>202</v>
      </c>
      <c r="D4839" s="28">
        <v>0.7</v>
      </c>
      <c r="E4839" s="27">
        <v>0</v>
      </c>
    </row>
    <row r="4840" spans="1:5" x14ac:dyDescent="0.35">
      <c r="A4840" s="125"/>
      <c r="B4840" s="126"/>
      <c r="C4840" s="50" t="s">
        <v>203</v>
      </c>
      <c r="D4840" s="28">
        <v>0.75</v>
      </c>
      <c r="E4840" s="27">
        <v>0</v>
      </c>
    </row>
    <row r="4841" spans="1:5" x14ac:dyDescent="0.35">
      <c r="A4841" s="125"/>
      <c r="B4841" s="126"/>
      <c r="C4841" s="50" t="s">
        <v>204</v>
      </c>
      <c r="D4841" s="28">
        <v>0.8</v>
      </c>
      <c r="E4841" s="27">
        <v>0</v>
      </c>
    </row>
    <row r="4842" spans="1:5" x14ac:dyDescent="0.35">
      <c r="A4842" s="125"/>
      <c r="B4842" s="126"/>
      <c r="C4842" s="50" t="s">
        <v>205</v>
      </c>
      <c r="D4842" s="28">
        <v>0.85</v>
      </c>
      <c r="E4842" s="27">
        <v>0</v>
      </c>
    </row>
    <row r="4843" spans="1:5" x14ac:dyDescent="0.35">
      <c r="A4843" s="125"/>
      <c r="B4843" s="126"/>
      <c r="C4843" s="50" t="s">
        <v>206</v>
      </c>
      <c r="D4843" s="28">
        <v>0.9</v>
      </c>
      <c r="E4843" s="27">
        <v>0</v>
      </c>
    </row>
    <row r="4844" spans="1:5" x14ac:dyDescent="0.35">
      <c r="A4844" s="125"/>
      <c r="B4844" s="126"/>
      <c r="C4844" s="50" t="s">
        <v>207</v>
      </c>
      <c r="D4844" s="28">
        <v>0.95</v>
      </c>
      <c r="E4844" s="27">
        <v>0</v>
      </c>
    </row>
    <row r="4845" spans="1:5" x14ac:dyDescent="0.35">
      <c r="A4845" s="125"/>
      <c r="B4845" s="126"/>
      <c r="C4845" s="50" t="s">
        <v>208</v>
      </c>
      <c r="D4845" s="28">
        <v>1</v>
      </c>
      <c r="E4845" s="27">
        <v>0</v>
      </c>
    </row>
    <row r="4846" spans="1:5" x14ac:dyDescent="0.35">
      <c r="A4846" s="125"/>
      <c r="B4846" s="126"/>
      <c r="C4846" s="49" t="s">
        <v>134</v>
      </c>
      <c r="D4846" s="26" t="s">
        <v>136</v>
      </c>
      <c r="E4846" s="26" t="s">
        <v>136</v>
      </c>
    </row>
    <row r="4847" spans="1:5" x14ac:dyDescent="0.35">
      <c r="A4847" s="125"/>
      <c r="B4847" s="126"/>
    </row>
    <row r="4848" spans="1:5" x14ac:dyDescent="0.35">
      <c r="A4848" s="125"/>
      <c r="B4848" s="126"/>
    </row>
    <row r="4849" spans="1:5" x14ac:dyDescent="0.35">
      <c r="A4849" s="125"/>
      <c r="B4849" s="126"/>
    </row>
    <row r="4850" spans="1:5" ht="15" customHeight="1" x14ac:dyDescent="0.35">
      <c r="A4850" s="125">
        <f>A4825+1</f>
        <v>195</v>
      </c>
      <c r="B4850" s="126" t="str">
        <f>"Lista  "  &amp;A4850&amp; "  "&amp; LOOKUP(A4850,'entrada datos Edificación'!$E$3:$E$239,'entrada datos Edificación'!$I$3:$I$239)</f>
        <v>Lista  195  polibutileno</v>
      </c>
      <c r="C4850" s="49" t="s">
        <v>252</v>
      </c>
      <c r="D4850" s="27">
        <v>0</v>
      </c>
      <c r="E4850" s="27">
        <v>0</v>
      </c>
    </row>
    <row r="4851" spans="1:5" ht="15" customHeight="1" x14ac:dyDescent="0.35">
      <c r="A4851" s="125"/>
      <c r="B4851" s="126"/>
      <c r="C4851" s="50" t="s">
        <v>189</v>
      </c>
      <c r="D4851" s="28">
        <v>0.05</v>
      </c>
      <c r="E4851" s="27">
        <v>0</v>
      </c>
    </row>
    <row r="4852" spans="1:5" x14ac:dyDescent="0.35">
      <c r="A4852" s="125"/>
      <c r="B4852" s="126"/>
      <c r="C4852" s="50" t="s">
        <v>190</v>
      </c>
      <c r="D4852" s="28">
        <v>0.1</v>
      </c>
      <c r="E4852" s="27">
        <v>0</v>
      </c>
    </row>
    <row r="4853" spans="1:5" x14ac:dyDescent="0.35">
      <c r="A4853" s="125"/>
      <c r="B4853" s="126"/>
      <c r="C4853" s="50" t="s">
        <v>191</v>
      </c>
      <c r="D4853" s="28">
        <v>0.15</v>
      </c>
      <c r="E4853" s="27">
        <v>0</v>
      </c>
    </row>
    <row r="4854" spans="1:5" x14ac:dyDescent="0.35">
      <c r="A4854" s="125"/>
      <c r="B4854" s="126"/>
      <c r="C4854" s="50" t="s">
        <v>192</v>
      </c>
      <c r="D4854" s="28">
        <v>0.2</v>
      </c>
      <c r="E4854" s="27">
        <v>0</v>
      </c>
    </row>
    <row r="4855" spans="1:5" x14ac:dyDescent="0.35">
      <c r="A4855" s="125"/>
      <c r="B4855" s="126"/>
      <c r="C4855" s="50" t="s">
        <v>193</v>
      </c>
      <c r="D4855" s="28">
        <v>0.25</v>
      </c>
      <c r="E4855" s="27">
        <v>0</v>
      </c>
    </row>
    <row r="4856" spans="1:5" x14ac:dyDescent="0.35">
      <c r="A4856" s="125"/>
      <c r="B4856" s="126"/>
      <c r="C4856" s="50" t="s">
        <v>194</v>
      </c>
      <c r="D4856" s="28">
        <v>0.3</v>
      </c>
      <c r="E4856" s="27">
        <v>0</v>
      </c>
    </row>
    <row r="4857" spans="1:5" x14ac:dyDescent="0.35">
      <c r="A4857" s="125"/>
      <c r="B4857" s="126"/>
      <c r="C4857" s="50" t="s">
        <v>195</v>
      </c>
      <c r="D4857" s="28">
        <v>0.35</v>
      </c>
      <c r="E4857" s="27">
        <v>0</v>
      </c>
    </row>
    <row r="4858" spans="1:5" x14ac:dyDescent="0.35">
      <c r="A4858" s="125"/>
      <c r="B4858" s="126"/>
      <c r="C4858" s="50" t="s">
        <v>196</v>
      </c>
      <c r="D4858" s="28">
        <v>0.4</v>
      </c>
      <c r="E4858" s="27">
        <v>0</v>
      </c>
    </row>
    <row r="4859" spans="1:5" x14ac:dyDescent="0.35">
      <c r="A4859" s="125"/>
      <c r="B4859" s="126"/>
      <c r="C4859" s="50" t="s">
        <v>197</v>
      </c>
      <c r="D4859" s="28">
        <v>0.45</v>
      </c>
      <c r="E4859" s="27">
        <v>0</v>
      </c>
    </row>
    <row r="4860" spans="1:5" x14ac:dyDescent="0.35">
      <c r="A4860" s="125"/>
      <c r="B4860" s="126"/>
      <c r="C4860" s="50" t="s">
        <v>198</v>
      </c>
      <c r="D4860" s="28">
        <v>0.5</v>
      </c>
      <c r="E4860" s="27">
        <v>0</v>
      </c>
    </row>
    <row r="4861" spans="1:5" x14ac:dyDescent="0.35">
      <c r="A4861" s="125"/>
      <c r="B4861" s="126"/>
      <c r="C4861" s="50" t="s">
        <v>199</v>
      </c>
      <c r="D4861" s="28">
        <v>0.55000000000000004</v>
      </c>
      <c r="E4861" s="27">
        <v>0</v>
      </c>
    </row>
    <row r="4862" spans="1:5" x14ac:dyDescent="0.35">
      <c r="A4862" s="125"/>
      <c r="B4862" s="126"/>
      <c r="C4862" s="50" t="s">
        <v>200</v>
      </c>
      <c r="D4862" s="28">
        <v>0.6</v>
      </c>
      <c r="E4862" s="27">
        <v>0</v>
      </c>
    </row>
    <row r="4863" spans="1:5" x14ac:dyDescent="0.35">
      <c r="A4863" s="125"/>
      <c r="B4863" s="126"/>
      <c r="C4863" s="50" t="s">
        <v>201</v>
      </c>
      <c r="D4863" s="28">
        <v>0.65</v>
      </c>
      <c r="E4863" s="27">
        <v>0</v>
      </c>
    </row>
    <row r="4864" spans="1:5" x14ac:dyDescent="0.35">
      <c r="A4864" s="125"/>
      <c r="B4864" s="126"/>
      <c r="C4864" s="50" t="s">
        <v>202</v>
      </c>
      <c r="D4864" s="28">
        <v>0.7</v>
      </c>
      <c r="E4864" s="27">
        <v>0</v>
      </c>
    </row>
    <row r="4865" spans="1:5" x14ac:dyDescent="0.35">
      <c r="A4865" s="125"/>
      <c r="B4865" s="126"/>
      <c r="C4865" s="50" t="s">
        <v>203</v>
      </c>
      <c r="D4865" s="28">
        <v>0.75</v>
      </c>
      <c r="E4865" s="27">
        <v>0</v>
      </c>
    </row>
    <row r="4866" spans="1:5" x14ac:dyDescent="0.35">
      <c r="A4866" s="125"/>
      <c r="B4866" s="126"/>
      <c r="C4866" s="50" t="s">
        <v>204</v>
      </c>
      <c r="D4866" s="28">
        <v>0.8</v>
      </c>
      <c r="E4866" s="27">
        <v>0</v>
      </c>
    </row>
    <row r="4867" spans="1:5" x14ac:dyDescent="0.35">
      <c r="A4867" s="125"/>
      <c r="B4867" s="126"/>
      <c r="C4867" s="50" t="s">
        <v>205</v>
      </c>
      <c r="D4867" s="28">
        <v>0.85</v>
      </c>
      <c r="E4867" s="27">
        <v>0</v>
      </c>
    </row>
    <row r="4868" spans="1:5" x14ac:dyDescent="0.35">
      <c r="A4868" s="125"/>
      <c r="B4868" s="126"/>
      <c r="C4868" s="50" t="s">
        <v>206</v>
      </c>
      <c r="D4868" s="28">
        <v>0.9</v>
      </c>
      <c r="E4868" s="27">
        <v>0</v>
      </c>
    </row>
    <row r="4869" spans="1:5" x14ac:dyDescent="0.35">
      <c r="A4869" s="125"/>
      <c r="B4869" s="126"/>
      <c r="C4869" s="50" t="s">
        <v>207</v>
      </c>
      <c r="D4869" s="28">
        <v>0.95</v>
      </c>
      <c r="E4869" s="27">
        <v>0</v>
      </c>
    </row>
    <row r="4870" spans="1:5" x14ac:dyDescent="0.35">
      <c r="A4870" s="125"/>
      <c r="B4870" s="126"/>
      <c r="C4870" s="50" t="s">
        <v>208</v>
      </c>
      <c r="D4870" s="28">
        <v>1</v>
      </c>
      <c r="E4870" s="27">
        <v>0</v>
      </c>
    </row>
    <row r="4871" spans="1:5" x14ac:dyDescent="0.35">
      <c r="A4871" s="125"/>
      <c r="B4871" s="126"/>
      <c r="C4871" s="49" t="s">
        <v>134</v>
      </c>
      <c r="D4871" s="26" t="s">
        <v>136</v>
      </c>
      <c r="E4871" s="26" t="s">
        <v>136</v>
      </c>
    </row>
    <row r="4872" spans="1:5" x14ac:dyDescent="0.35">
      <c r="A4872" s="125"/>
      <c r="B4872" s="126"/>
    </row>
    <row r="4873" spans="1:5" x14ac:dyDescent="0.35">
      <c r="A4873" s="125"/>
      <c r="B4873" s="126"/>
    </row>
    <row r="4874" spans="1:5" x14ac:dyDescent="0.35">
      <c r="A4874" s="125"/>
      <c r="B4874" s="126"/>
    </row>
    <row r="4875" spans="1:5" ht="15" customHeight="1" x14ac:dyDescent="0.35">
      <c r="A4875" s="125">
        <f>A4850+1</f>
        <v>196</v>
      </c>
      <c r="B4875" s="126" t="str">
        <f>"Lista  "  &amp;A4875&amp; "  "&amp; LOOKUP(A4875,'entrada datos Edificación'!$E$3:$E$239,'entrada datos Edificación'!$I$3:$I$239)</f>
        <v>Lista  196  otros</v>
      </c>
      <c r="C4875" s="49" t="s">
        <v>252</v>
      </c>
      <c r="D4875" s="27">
        <v>0</v>
      </c>
      <c r="E4875" s="27">
        <v>0</v>
      </c>
    </row>
    <row r="4876" spans="1:5" ht="15" customHeight="1" x14ac:dyDescent="0.35">
      <c r="A4876" s="125"/>
      <c r="B4876" s="126"/>
      <c r="C4876" s="50" t="s">
        <v>189</v>
      </c>
      <c r="D4876" s="28">
        <v>0.05</v>
      </c>
      <c r="E4876" s="27">
        <v>0</v>
      </c>
    </row>
    <row r="4877" spans="1:5" x14ac:dyDescent="0.35">
      <c r="A4877" s="125"/>
      <c r="B4877" s="126"/>
      <c r="C4877" s="50" t="s">
        <v>190</v>
      </c>
      <c r="D4877" s="28">
        <v>0.1</v>
      </c>
      <c r="E4877" s="27">
        <v>0</v>
      </c>
    </row>
    <row r="4878" spans="1:5" x14ac:dyDescent="0.35">
      <c r="A4878" s="125"/>
      <c r="B4878" s="126"/>
      <c r="C4878" s="50" t="s">
        <v>191</v>
      </c>
      <c r="D4878" s="28">
        <v>0.15</v>
      </c>
      <c r="E4878" s="27">
        <v>0</v>
      </c>
    </row>
    <row r="4879" spans="1:5" x14ac:dyDescent="0.35">
      <c r="A4879" s="125"/>
      <c r="B4879" s="126"/>
      <c r="C4879" s="50" t="s">
        <v>192</v>
      </c>
      <c r="D4879" s="28">
        <v>0.2</v>
      </c>
      <c r="E4879" s="27">
        <v>0</v>
      </c>
    </row>
    <row r="4880" spans="1:5" x14ac:dyDescent="0.35">
      <c r="A4880" s="125"/>
      <c r="B4880" s="126"/>
      <c r="C4880" s="50" t="s">
        <v>193</v>
      </c>
      <c r="D4880" s="28">
        <v>0.25</v>
      </c>
      <c r="E4880" s="27">
        <v>0</v>
      </c>
    </row>
    <row r="4881" spans="1:5" x14ac:dyDescent="0.35">
      <c r="A4881" s="125"/>
      <c r="B4881" s="126"/>
      <c r="C4881" s="50" t="s">
        <v>194</v>
      </c>
      <c r="D4881" s="28">
        <v>0.3</v>
      </c>
      <c r="E4881" s="27">
        <v>0</v>
      </c>
    </row>
    <row r="4882" spans="1:5" x14ac:dyDescent="0.35">
      <c r="A4882" s="125"/>
      <c r="B4882" s="126"/>
      <c r="C4882" s="50" t="s">
        <v>195</v>
      </c>
      <c r="D4882" s="28">
        <v>0.35</v>
      </c>
      <c r="E4882" s="27">
        <v>0</v>
      </c>
    </row>
    <row r="4883" spans="1:5" x14ac:dyDescent="0.35">
      <c r="A4883" s="125"/>
      <c r="B4883" s="126"/>
      <c r="C4883" s="50" t="s">
        <v>196</v>
      </c>
      <c r="D4883" s="28">
        <v>0.4</v>
      </c>
      <c r="E4883" s="27">
        <v>0</v>
      </c>
    </row>
    <row r="4884" spans="1:5" x14ac:dyDescent="0.35">
      <c r="A4884" s="125"/>
      <c r="B4884" s="126"/>
      <c r="C4884" s="50" t="s">
        <v>197</v>
      </c>
      <c r="D4884" s="28">
        <v>0.45</v>
      </c>
      <c r="E4884" s="27">
        <v>0</v>
      </c>
    </row>
    <row r="4885" spans="1:5" x14ac:dyDescent="0.35">
      <c r="A4885" s="125"/>
      <c r="B4885" s="126"/>
      <c r="C4885" s="50" t="s">
        <v>198</v>
      </c>
      <c r="D4885" s="28">
        <v>0.5</v>
      </c>
      <c r="E4885" s="27">
        <v>0</v>
      </c>
    </row>
    <row r="4886" spans="1:5" x14ac:dyDescent="0.35">
      <c r="A4886" s="125"/>
      <c r="B4886" s="126"/>
      <c r="C4886" s="50" t="s">
        <v>199</v>
      </c>
      <c r="D4886" s="28">
        <v>0.55000000000000004</v>
      </c>
      <c r="E4886" s="27">
        <v>0</v>
      </c>
    </row>
    <row r="4887" spans="1:5" x14ac:dyDescent="0.35">
      <c r="A4887" s="125"/>
      <c r="B4887" s="126"/>
      <c r="C4887" s="50" t="s">
        <v>200</v>
      </c>
      <c r="D4887" s="28">
        <v>0.6</v>
      </c>
      <c r="E4887" s="27">
        <v>0</v>
      </c>
    </row>
    <row r="4888" spans="1:5" x14ac:dyDescent="0.35">
      <c r="A4888" s="125"/>
      <c r="B4888" s="126"/>
      <c r="C4888" s="50" t="s">
        <v>201</v>
      </c>
      <c r="D4888" s="28">
        <v>0.65</v>
      </c>
      <c r="E4888" s="27">
        <v>0</v>
      </c>
    </row>
    <row r="4889" spans="1:5" x14ac:dyDescent="0.35">
      <c r="A4889" s="125"/>
      <c r="B4889" s="126"/>
      <c r="C4889" s="50" t="s">
        <v>202</v>
      </c>
      <c r="D4889" s="28">
        <v>0.7</v>
      </c>
      <c r="E4889" s="27">
        <v>0</v>
      </c>
    </row>
    <row r="4890" spans="1:5" x14ac:dyDescent="0.35">
      <c r="A4890" s="125"/>
      <c r="B4890" s="126"/>
      <c r="C4890" s="50" t="s">
        <v>203</v>
      </c>
      <c r="D4890" s="28">
        <v>0.75</v>
      </c>
      <c r="E4890" s="27">
        <v>0</v>
      </c>
    </row>
    <row r="4891" spans="1:5" x14ac:dyDescent="0.35">
      <c r="A4891" s="125"/>
      <c r="B4891" s="126"/>
      <c r="C4891" s="50" t="s">
        <v>204</v>
      </c>
      <c r="D4891" s="28">
        <v>0.8</v>
      </c>
      <c r="E4891" s="27">
        <v>0</v>
      </c>
    </row>
    <row r="4892" spans="1:5" x14ac:dyDescent="0.35">
      <c r="A4892" s="125"/>
      <c r="B4892" s="126"/>
      <c r="C4892" s="50" t="s">
        <v>205</v>
      </c>
      <c r="D4892" s="28">
        <v>0.85</v>
      </c>
      <c r="E4892" s="27">
        <v>0</v>
      </c>
    </row>
    <row r="4893" spans="1:5" x14ac:dyDescent="0.35">
      <c r="A4893" s="125"/>
      <c r="B4893" s="126"/>
      <c r="C4893" s="50" t="s">
        <v>206</v>
      </c>
      <c r="D4893" s="28">
        <v>0.9</v>
      </c>
      <c r="E4893" s="27">
        <v>0</v>
      </c>
    </row>
    <row r="4894" spans="1:5" x14ac:dyDescent="0.35">
      <c r="A4894" s="125"/>
      <c r="B4894" s="126"/>
      <c r="C4894" s="50" t="s">
        <v>207</v>
      </c>
      <c r="D4894" s="28">
        <v>0.95</v>
      </c>
      <c r="E4894" s="27">
        <v>0</v>
      </c>
    </row>
    <row r="4895" spans="1:5" x14ac:dyDescent="0.35">
      <c r="A4895" s="125"/>
      <c r="B4895" s="126"/>
      <c r="C4895" s="50" t="s">
        <v>208</v>
      </c>
      <c r="D4895" s="28">
        <v>1</v>
      </c>
      <c r="E4895" s="27">
        <v>0</v>
      </c>
    </row>
    <row r="4896" spans="1:5" x14ac:dyDescent="0.35">
      <c r="A4896" s="125"/>
      <c r="B4896" s="126"/>
      <c r="C4896" s="49" t="s">
        <v>134</v>
      </c>
      <c r="D4896" s="26" t="s">
        <v>136</v>
      </c>
      <c r="E4896" s="26" t="s">
        <v>136</v>
      </c>
    </row>
    <row r="4897" spans="1:5" x14ac:dyDescent="0.35">
      <c r="A4897" s="125"/>
      <c r="B4897" s="126"/>
    </row>
    <row r="4898" spans="1:5" x14ac:dyDescent="0.35">
      <c r="A4898" s="125"/>
      <c r="B4898" s="126"/>
    </row>
    <row r="4899" spans="1:5" x14ac:dyDescent="0.35">
      <c r="A4899" s="125"/>
      <c r="B4899" s="126"/>
    </row>
    <row r="4900" spans="1:5" ht="15" customHeight="1" x14ac:dyDescent="0.35">
      <c r="A4900" s="125">
        <f>A4875+1</f>
        <v>197</v>
      </c>
      <c r="B4900" s="126" t="str">
        <f>"Lista  "  &amp;A4900&amp; "  "&amp; LOOKUP(A4900,'entrada datos Edificación'!$E$3:$E$239,'entrada datos Edificación'!$I$3:$I$239)</f>
        <v>Lista  197  aparatos sanitarios</v>
      </c>
      <c r="C4900" s="49" t="s">
        <v>252</v>
      </c>
      <c r="D4900" s="27">
        <v>0</v>
      </c>
      <c r="E4900" s="27">
        <v>0</v>
      </c>
    </row>
    <row r="4901" spans="1:5" ht="15" customHeight="1" x14ac:dyDescent="0.35">
      <c r="A4901" s="125"/>
      <c r="B4901" s="126"/>
      <c r="C4901" s="50" t="s">
        <v>189</v>
      </c>
      <c r="D4901" s="28">
        <v>0.05</v>
      </c>
      <c r="E4901" s="27">
        <v>0</v>
      </c>
    </row>
    <row r="4902" spans="1:5" x14ac:dyDescent="0.35">
      <c r="A4902" s="125"/>
      <c r="B4902" s="126"/>
      <c r="C4902" s="50" t="s">
        <v>190</v>
      </c>
      <c r="D4902" s="28">
        <v>0.1</v>
      </c>
      <c r="E4902" s="27">
        <v>0</v>
      </c>
    </row>
    <row r="4903" spans="1:5" x14ac:dyDescent="0.35">
      <c r="A4903" s="125"/>
      <c r="B4903" s="126"/>
      <c r="C4903" s="50" t="s">
        <v>191</v>
      </c>
      <c r="D4903" s="28">
        <v>0.15</v>
      </c>
      <c r="E4903" s="27">
        <v>0</v>
      </c>
    </row>
    <row r="4904" spans="1:5" x14ac:dyDescent="0.35">
      <c r="A4904" s="125"/>
      <c r="B4904" s="126"/>
      <c r="C4904" s="50" t="s">
        <v>192</v>
      </c>
      <c r="D4904" s="28">
        <v>0.2</v>
      </c>
      <c r="E4904" s="27">
        <v>0</v>
      </c>
    </row>
    <row r="4905" spans="1:5" x14ac:dyDescent="0.35">
      <c r="A4905" s="125"/>
      <c r="B4905" s="126"/>
      <c r="C4905" s="50" t="s">
        <v>193</v>
      </c>
      <c r="D4905" s="28">
        <v>0.25</v>
      </c>
      <c r="E4905" s="27">
        <v>0</v>
      </c>
    </row>
    <row r="4906" spans="1:5" x14ac:dyDescent="0.35">
      <c r="A4906" s="125"/>
      <c r="B4906" s="126"/>
      <c r="C4906" s="50" t="s">
        <v>194</v>
      </c>
      <c r="D4906" s="28">
        <v>0.3</v>
      </c>
      <c r="E4906" s="27">
        <v>0</v>
      </c>
    </row>
    <row r="4907" spans="1:5" x14ac:dyDescent="0.35">
      <c r="A4907" s="125"/>
      <c r="B4907" s="126"/>
      <c r="C4907" s="50" t="s">
        <v>195</v>
      </c>
      <c r="D4907" s="28">
        <v>0.35</v>
      </c>
      <c r="E4907" s="27">
        <v>0</v>
      </c>
    </row>
    <row r="4908" spans="1:5" x14ac:dyDescent="0.35">
      <c r="A4908" s="125"/>
      <c r="B4908" s="126"/>
      <c r="C4908" s="50" t="s">
        <v>196</v>
      </c>
      <c r="D4908" s="28">
        <v>0.4</v>
      </c>
      <c r="E4908" s="27">
        <v>0</v>
      </c>
    </row>
    <row r="4909" spans="1:5" x14ac:dyDescent="0.35">
      <c r="A4909" s="125"/>
      <c r="B4909" s="126"/>
      <c r="C4909" s="50" t="s">
        <v>197</v>
      </c>
      <c r="D4909" s="28">
        <v>0.45</v>
      </c>
      <c r="E4909" s="27">
        <v>0</v>
      </c>
    </row>
    <row r="4910" spans="1:5" x14ac:dyDescent="0.35">
      <c r="A4910" s="125"/>
      <c r="B4910" s="126"/>
      <c r="C4910" s="50" t="s">
        <v>198</v>
      </c>
      <c r="D4910" s="28">
        <v>0.5</v>
      </c>
      <c r="E4910" s="27">
        <v>0</v>
      </c>
    </row>
    <row r="4911" spans="1:5" x14ac:dyDescent="0.35">
      <c r="A4911" s="125"/>
      <c r="B4911" s="126"/>
      <c r="C4911" s="50" t="s">
        <v>199</v>
      </c>
      <c r="D4911" s="28">
        <v>0.55000000000000004</v>
      </c>
      <c r="E4911" s="27">
        <v>0</v>
      </c>
    </row>
    <row r="4912" spans="1:5" x14ac:dyDescent="0.35">
      <c r="A4912" s="125"/>
      <c r="B4912" s="126"/>
      <c r="C4912" s="50" t="s">
        <v>200</v>
      </c>
      <c r="D4912" s="28">
        <v>0.6</v>
      </c>
      <c r="E4912" s="27">
        <v>0</v>
      </c>
    </row>
    <row r="4913" spans="1:5" x14ac:dyDescent="0.35">
      <c r="A4913" s="125"/>
      <c r="B4913" s="126"/>
      <c r="C4913" s="50" t="s">
        <v>201</v>
      </c>
      <c r="D4913" s="28">
        <v>0.65</v>
      </c>
      <c r="E4913" s="27">
        <v>0</v>
      </c>
    </row>
    <row r="4914" spans="1:5" x14ac:dyDescent="0.35">
      <c r="A4914" s="125"/>
      <c r="B4914" s="126"/>
      <c r="C4914" s="50" t="s">
        <v>202</v>
      </c>
      <c r="D4914" s="28">
        <v>0.7</v>
      </c>
      <c r="E4914" s="27">
        <v>0</v>
      </c>
    </row>
    <row r="4915" spans="1:5" x14ac:dyDescent="0.35">
      <c r="A4915" s="125"/>
      <c r="B4915" s="126"/>
      <c r="C4915" s="50" t="s">
        <v>203</v>
      </c>
      <c r="D4915" s="28">
        <v>0.75</v>
      </c>
      <c r="E4915" s="27">
        <v>0</v>
      </c>
    </row>
    <row r="4916" spans="1:5" x14ac:dyDescent="0.35">
      <c r="A4916" s="125"/>
      <c r="B4916" s="126"/>
      <c r="C4916" s="50" t="s">
        <v>204</v>
      </c>
      <c r="D4916" s="28">
        <v>0.8</v>
      </c>
      <c r="E4916" s="27">
        <v>0</v>
      </c>
    </row>
    <row r="4917" spans="1:5" x14ac:dyDescent="0.35">
      <c r="A4917" s="125"/>
      <c r="B4917" s="126"/>
      <c r="C4917" s="50" t="s">
        <v>205</v>
      </c>
      <c r="D4917" s="28">
        <v>0.85</v>
      </c>
      <c r="E4917" s="27">
        <v>0</v>
      </c>
    </row>
    <row r="4918" spans="1:5" x14ac:dyDescent="0.35">
      <c r="A4918" s="125"/>
      <c r="B4918" s="126"/>
      <c r="C4918" s="50" t="s">
        <v>206</v>
      </c>
      <c r="D4918" s="28">
        <v>0.9</v>
      </c>
      <c r="E4918" s="27">
        <v>0</v>
      </c>
    </row>
    <row r="4919" spans="1:5" x14ac:dyDescent="0.35">
      <c r="A4919" s="125"/>
      <c r="B4919" s="126"/>
      <c r="C4919" s="50" t="s">
        <v>207</v>
      </c>
      <c r="D4919" s="28">
        <v>0.95</v>
      </c>
      <c r="E4919" s="27">
        <v>0</v>
      </c>
    </row>
    <row r="4920" spans="1:5" x14ac:dyDescent="0.35">
      <c r="A4920" s="125"/>
      <c r="B4920" s="126"/>
      <c r="C4920" s="50" t="s">
        <v>208</v>
      </c>
      <c r="D4920" s="28">
        <v>1</v>
      </c>
      <c r="E4920" s="27">
        <v>0</v>
      </c>
    </row>
    <row r="4921" spans="1:5" x14ac:dyDescent="0.35">
      <c r="A4921" s="125"/>
      <c r="B4921" s="126"/>
      <c r="C4921" s="49" t="s">
        <v>134</v>
      </c>
      <c r="D4921" s="26" t="s">
        <v>136</v>
      </c>
      <c r="E4921" s="26" t="s">
        <v>136</v>
      </c>
    </row>
    <row r="4922" spans="1:5" x14ac:dyDescent="0.35">
      <c r="A4922" s="125"/>
      <c r="B4922" s="126"/>
    </row>
    <row r="4923" spans="1:5" x14ac:dyDescent="0.35">
      <c r="A4923" s="125"/>
      <c r="B4923" s="126"/>
    </row>
    <row r="4924" spans="1:5" x14ac:dyDescent="0.35">
      <c r="A4924" s="125"/>
      <c r="B4924" s="126"/>
    </row>
    <row r="4925" spans="1:5" ht="15" customHeight="1" x14ac:dyDescent="0.35">
      <c r="A4925" s="125">
        <f>A4900+1</f>
        <v>198</v>
      </c>
      <c r="B4925" s="126" t="str">
        <f>"Lista  "  &amp;A4925&amp; "  "&amp; LOOKUP(A4925,'entrada datos Edificación'!$E$3:$E$239,'entrada datos Edificación'!$I$3:$I$239)</f>
        <v>Lista  198  otros</v>
      </c>
      <c r="C4925" s="49" t="s">
        <v>252</v>
      </c>
      <c r="D4925" s="27">
        <v>0</v>
      </c>
      <c r="E4925" s="27">
        <v>0</v>
      </c>
    </row>
    <row r="4926" spans="1:5" ht="15" customHeight="1" x14ac:dyDescent="0.35">
      <c r="A4926" s="125"/>
      <c r="B4926" s="126"/>
      <c r="C4926" s="50" t="s">
        <v>189</v>
      </c>
      <c r="D4926" s="28">
        <v>0.05</v>
      </c>
      <c r="E4926" s="27">
        <v>0</v>
      </c>
    </row>
    <row r="4927" spans="1:5" x14ac:dyDescent="0.35">
      <c r="A4927" s="125"/>
      <c r="B4927" s="126"/>
      <c r="C4927" s="50" t="s">
        <v>190</v>
      </c>
      <c r="D4927" s="28">
        <v>0.1</v>
      </c>
      <c r="E4927" s="27">
        <v>0</v>
      </c>
    </row>
    <row r="4928" spans="1:5" x14ac:dyDescent="0.35">
      <c r="A4928" s="125"/>
      <c r="B4928" s="126"/>
      <c r="C4928" s="50" t="s">
        <v>191</v>
      </c>
      <c r="D4928" s="28">
        <v>0.15</v>
      </c>
      <c r="E4928" s="27">
        <v>0</v>
      </c>
    </row>
    <row r="4929" spans="1:5" x14ac:dyDescent="0.35">
      <c r="A4929" s="125"/>
      <c r="B4929" s="126"/>
      <c r="C4929" s="50" t="s">
        <v>192</v>
      </c>
      <c r="D4929" s="28">
        <v>0.2</v>
      </c>
      <c r="E4929" s="27">
        <v>0</v>
      </c>
    </row>
    <row r="4930" spans="1:5" x14ac:dyDescent="0.35">
      <c r="A4930" s="125"/>
      <c r="B4930" s="126"/>
      <c r="C4930" s="50" t="s">
        <v>193</v>
      </c>
      <c r="D4930" s="28">
        <v>0.25</v>
      </c>
      <c r="E4930" s="27">
        <v>0</v>
      </c>
    </row>
    <row r="4931" spans="1:5" x14ac:dyDescent="0.35">
      <c r="A4931" s="125"/>
      <c r="B4931" s="126"/>
      <c r="C4931" s="50" t="s">
        <v>194</v>
      </c>
      <c r="D4931" s="28">
        <v>0.3</v>
      </c>
      <c r="E4931" s="27">
        <v>0</v>
      </c>
    </row>
    <row r="4932" spans="1:5" x14ac:dyDescent="0.35">
      <c r="A4932" s="125"/>
      <c r="B4932" s="126"/>
      <c r="C4932" s="50" t="s">
        <v>195</v>
      </c>
      <c r="D4932" s="28">
        <v>0.35</v>
      </c>
      <c r="E4932" s="27">
        <v>0</v>
      </c>
    </row>
    <row r="4933" spans="1:5" x14ac:dyDescent="0.35">
      <c r="A4933" s="125"/>
      <c r="B4933" s="126"/>
      <c r="C4933" s="50" t="s">
        <v>196</v>
      </c>
      <c r="D4933" s="28">
        <v>0.4</v>
      </c>
      <c r="E4933" s="27">
        <v>0</v>
      </c>
    </row>
    <row r="4934" spans="1:5" x14ac:dyDescent="0.35">
      <c r="A4934" s="125"/>
      <c r="B4934" s="126"/>
      <c r="C4934" s="50" t="s">
        <v>197</v>
      </c>
      <c r="D4934" s="28">
        <v>0.45</v>
      </c>
      <c r="E4934" s="27">
        <v>0</v>
      </c>
    </row>
    <row r="4935" spans="1:5" x14ac:dyDescent="0.35">
      <c r="A4935" s="125"/>
      <c r="B4935" s="126"/>
      <c r="C4935" s="50" t="s">
        <v>198</v>
      </c>
      <c r="D4935" s="28">
        <v>0.5</v>
      </c>
      <c r="E4935" s="27">
        <v>0</v>
      </c>
    </row>
    <row r="4936" spans="1:5" x14ac:dyDescent="0.35">
      <c r="A4936" s="125"/>
      <c r="B4936" s="126"/>
      <c r="C4936" s="50" t="s">
        <v>199</v>
      </c>
      <c r="D4936" s="28">
        <v>0.55000000000000004</v>
      </c>
      <c r="E4936" s="27">
        <v>0</v>
      </c>
    </row>
    <row r="4937" spans="1:5" x14ac:dyDescent="0.35">
      <c r="A4937" s="125"/>
      <c r="B4937" s="126"/>
      <c r="C4937" s="50" t="s">
        <v>200</v>
      </c>
      <c r="D4937" s="28">
        <v>0.6</v>
      </c>
      <c r="E4937" s="27">
        <v>0</v>
      </c>
    </row>
    <row r="4938" spans="1:5" x14ac:dyDescent="0.35">
      <c r="A4938" s="125"/>
      <c r="B4938" s="126"/>
      <c r="C4938" s="50" t="s">
        <v>201</v>
      </c>
      <c r="D4938" s="28">
        <v>0.65</v>
      </c>
      <c r="E4938" s="27">
        <v>0</v>
      </c>
    </row>
    <row r="4939" spans="1:5" x14ac:dyDescent="0.35">
      <c r="A4939" s="125"/>
      <c r="B4939" s="126"/>
      <c r="C4939" s="50" t="s">
        <v>202</v>
      </c>
      <c r="D4939" s="28">
        <v>0.7</v>
      </c>
      <c r="E4939" s="27">
        <v>0</v>
      </c>
    </row>
    <row r="4940" spans="1:5" x14ac:dyDescent="0.35">
      <c r="A4940" s="125"/>
      <c r="B4940" s="126"/>
      <c r="C4940" s="50" t="s">
        <v>203</v>
      </c>
      <c r="D4940" s="28">
        <v>0.75</v>
      </c>
      <c r="E4940" s="27">
        <v>0</v>
      </c>
    </row>
    <row r="4941" spans="1:5" x14ac:dyDescent="0.35">
      <c r="A4941" s="125"/>
      <c r="B4941" s="126"/>
      <c r="C4941" s="50" t="s">
        <v>204</v>
      </c>
      <c r="D4941" s="28">
        <v>0.8</v>
      </c>
      <c r="E4941" s="27">
        <v>0</v>
      </c>
    </row>
    <row r="4942" spans="1:5" x14ac:dyDescent="0.35">
      <c r="A4942" s="125"/>
      <c r="B4942" s="126"/>
      <c r="C4942" s="50" t="s">
        <v>205</v>
      </c>
      <c r="D4942" s="28">
        <v>0.85</v>
      </c>
      <c r="E4942" s="27">
        <v>0</v>
      </c>
    </row>
    <row r="4943" spans="1:5" x14ac:dyDescent="0.35">
      <c r="A4943" s="125"/>
      <c r="B4943" s="126"/>
      <c r="C4943" s="50" t="s">
        <v>206</v>
      </c>
      <c r="D4943" s="28">
        <v>0.9</v>
      </c>
      <c r="E4943" s="27">
        <v>0</v>
      </c>
    </row>
    <row r="4944" spans="1:5" x14ac:dyDescent="0.35">
      <c r="A4944" s="125"/>
      <c r="B4944" s="126"/>
      <c r="C4944" s="50" t="s">
        <v>207</v>
      </c>
      <c r="D4944" s="28">
        <v>0.95</v>
      </c>
      <c r="E4944" s="27">
        <v>0</v>
      </c>
    </row>
    <row r="4945" spans="1:6" x14ac:dyDescent="0.35">
      <c r="A4945" s="125"/>
      <c r="B4945" s="126"/>
      <c r="C4945" s="50" t="s">
        <v>208</v>
      </c>
      <c r="D4945" s="28">
        <v>1</v>
      </c>
      <c r="E4945" s="27">
        <v>0</v>
      </c>
    </row>
    <row r="4946" spans="1:6" x14ac:dyDescent="0.35">
      <c r="A4946" s="125"/>
      <c r="B4946" s="126"/>
      <c r="C4946" s="49" t="s">
        <v>134</v>
      </c>
      <c r="D4946" s="26" t="s">
        <v>136</v>
      </c>
      <c r="E4946" s="26" t="s">
        <v>136</v>
      </c>
    </row>
    <row r="4947" spans="1:6" x14ac:dyDescent="0.35">
      <c r="A4947" s="125"/>
      <c r="B4947" s="126"/>
    </row>
    <row r="4948" spans="1:6" x14ac:dyDescent="0.35">
      <c r="A4948" s="125"/>
      <c r="B4948" s="126"/>
    </row>
    <row r="4949" spans="1:6" x14ac:dyDescent="0.35">
      <c r="A4949" s="125"/>
      <c r="B4949" s="126"/>
    </row>
    <row r="4950" spans="1:6" ht="15" customHeight="1" x14ac:dyDescent="0.35">
      <c r="A4950" s="125">
        <f>A4925+1</f>
        <v>199</v>
      </c>
      <c r="B4950" s="126" t="str">
        <f>"Lista  "  &amp;A4950&amp; "  "&amp; LOOKUP(A4950,'entrada datos Urbanizacion'!$E$3:$E$148,'entrada datos Urbanizacion'!$I$3:$I$148)</f>
        <v>Lista  199  relleno de drenaje de grava</v>
      </c>
      <c r="C4950" s="49" t="s">
        <v>252</v>
      </c>
      <c r="D4950" s="27">
        <v>0</v>
      </c>
      <c r="E4950" s="27">
        <v>0</v>
      </c>
      <c r="F4950" s="48" t="s">
        <v>93</v>
      </c>
    </row>
    <row r="4951" spans="1:6" ht="15" customHeight="1" x14ac:dyDescent="0.35">
      <c r="A4951" s="125"/>
      <c r="B4951" s="126"/>
      <c r="C4951" s="50" t="s">
        <v>189</v>
      </c>
      <c r="D4951" s="28">
        <v>0.05</v>
      </c>
      <c r="E4951" s="27">
        <v>0</v>
      </c>
    </row>
    <row r="4952" spans="1:6" x14ac:dyDescent="0.35">
      <c r="A4952" s="125"/>
      <c r="B4952" s="126"/>
      <c r="C4952" s="50" t="s">
        <v>190</v>
      </c>
      <c r="D4952" s="28">
        <v>0.1</v>
      </c>
      <c r="E4952" s="27">
        <v>0</v>
      </c>
    </row>
    <row r="4953" spans="1:6" x14ac:dyDescent="0.35">
      <c r="A4953" s="125"/>
      <c r="B4953" s="126"/>
      <c r="C4953" s="50" t="s">
        <v>191</v>
      </c>
      <c r="D4953" s="28">
        <v>0.15</v>
      </c>
      <c r="E4953" s="27">
        <v>0</v>
      </c>
    </row>
    <row r="4954" spans="1:6" x14ac:dyDescent="0.35">
      <c r="A4954" s="125"/>
      <c r="B4954" s="126"/>
      <c r="C4954" s="50" t="s">
        <v>192</v>
      </c>
      <c r="D4954" s="28">
        <v>0.2</v>
      </c>
      <c r="E4954" s="27">
        <v>0</v>
      </c>
    </row>
    <row r="4955" spans="1:6" x14ac:dyDescent="0.35">
      <c r="A4955" s="125"/>
      <c r="B4955" s="126"/>
      <c r="C4955" s="50" t="s">
        <v>193</v>
      </c>
      <c r="D4955" s="28">
        <v>0.25</v>
      </c>
      <c r="E4955" s="27">
        <v>0</v>
      </c>
    </row>
    <row r="4956" spans="1:6" x14ac:dyDescent="0.35">
      <c r="A4956" s="125"/>
      <c r="B4956" s="126"/>
      <c r="C4956" s="50" t="s">
        <v>194</v>
      </c>
      <c r="D4956" s="28">
        <v>0.3</v>
      </c>
      <c r="E4956" s="27">
        <v>0</v>
      </c>
    </row>
    <row r="4957" spans="1:6" x14ac:dyDescent="0.35">
      <c r="A4957" s="125"/>
      <c r="B4957" s="126"/>
      <c r="C4957" s="50" t="s">
        <v>195</v>
      </c>
      <c r="D4957" s="28">
        <v>0.35</v>
      </c>
      <c r="E4957" s="27">
        <v>0</v>
      </c>
    </row>
    <row r="4958" spans="1:6" x14ac:dyDescent="0.35">
      <c r="A4958" s="125"/>
      <c r="B4958" s="126"/>
      <c r="C4958" s="50" t="s">
        <v>196</v>
      </c>
      <c r="D4958" s="28">
        <v>0.4</v>
      </c>
      <c r="E4958" s="27">
        <v>0</v>
      </c>
    </row>
    <row r="4959" spans="1:6" x14ac:dyDescent="0.35">
      <c r="A4959" s="125"/>
      <c r="B4959" s="126"/>
      <c r="C4959" s="50" t="s">
        <v>197</v>
      </c>
      <c r="D4959" s="28">
        <v>0.45</v>
      </c>
      <c r="E4959" s="27">
        <v>0</v>
      </c>
    </row>
    <row r="4960" spans="1:6" x14ac:dyDescent="0.35">
      <c r="A4960" s="125"/>
      <c r="B4960" s="126"/>
      <c r="C4960" s="50" t="s">
        <v>198</v>
      </c>
      <c r="D4960" s="28">
        <v>0.5</v>
      </c>
      <c r="E4960" s="27">
        <v>0</v>
      </c>
    </row>
    <row r="4961" spans="1:5" x14ac:dyDescent="0.35">
      <c r="A4961" s="125"/>
      <c r="B4961" s="126"/>
      <c r="C4961" s="50" t="s">
        <v>199</v>
      </c>
      <c r="D4961" s="28">
        <v>0.55000000000000004</v>
      </c>
      <c r="E4961" s="27">
        <v>0</v>
      </c>
    </row>
    <row r="4962" spans="1:5" x14ac:dyDescent="0.35">
      <c r="A4962" s="125"/>
      <c r="B4962" s="126"/>
      <c r="C4962" s="50" t="s">
        <v>200</v>
      </c>
      <c r="D4962" s="28">
        <v>0.6</v>
      </c>
      <c r="E4962" s="27">
        <v>0</v>
      </c>
    </row>
    <row r="4963" spans="1:5" x14ac:dyDescent="0.35">
      <c r="A4963" s="125"/>
      <c r="B4963" s="126"/>
      <c r="C4963" s="50" t="s">
        <v>201</v>
      </c>
      <c r="D4963" s="28">
        <v>0.65</v>
      </c>
      <c r="E4963" s="27">
        <v>0</v>
      </c>
    </row>
    <row r="4964" spans="1:5" x14ac:dyDescent="0.35">
      <c r="A4964" s="125"/>
      <c r="B4964" s="126"/>
      <c r="C4964" s="50" t="s">
        <v>202</v>
      </c>
      <c r="D4964" s="28">
        <v>0.7</v>
      </c>
      <c r="E4964" s="27">
        <v>0</v>
      </c>
    </row>
    <row r="4965" spans="1:5" x14ac:dyDescent="0.35">
      <c r="A4965" s="125"/>
      <c r="B4965" s="126"/>
      <c r="C4965" s="50" t="s">
        <v>203</v>
      </c>
      <c r="D4965" s="28">
        <v>0.75</v>
      </c>
      <c r="E4965" s="27">
        <v>0</v>
      </c>
    </row>
    <row r="4966" spans="1:5" x14ac:dyDescent="0.35">
      <c r="A4966" s="125"/>
      <c r="B4966" s="126"/>
      <c r="C4966" s="50" t="s">
        <v>204</v>
      </c>
      <c r="D4966" s="28">
        <v>0.8</v>
      </c>
      <c r="E4966" s="27">
        <v>0</v>
      </c>
    </row>
    <row r="4967" spans="1:5" x14ac:dyDescent="0.35">
      <c r="A4967" s="125"/>
      <c r="B4967" s="126"/>
      <c r="C4967" s="50" t="s">
        <v>205</v>
      </c>
      <c r="D4967" s="28">
        <v>0.85</v>
      </c>
      <c r="E4967" s="27">
        <v>0</v>
      </c>
    </row>
    <row r="4968" spans="1:5" x14ac:dyDescent="0.35">
      <c r="A4968" s="125"/>
      <c r="B4968" s="126"/>
      <c r="C4968" s="50" t="s">
        <v>206</v>
      </c>
      <c r="D4968" s="28">
        <v>0.9</v>
      </c>
      <c r="E4968" s="27">
        <v>0</v>
      </c>
    </row>
    <row r="4969" spans="1:5" x14ac:dyDescent="0.35">
      <c r="A4969" s="125"/>
      <c r="B4969" s="126"/>
      <c r="C4969" s="50" t="s">
        <v>207</v>
      </c>
      <c r="D4969" s="28">
        <v>0.95</v>
      </c>
      <c r="E4969" s="27">
        <v>0</v>
      </c>
    </row>
    <row r="4970" spans="1:5" x14ac:dyDescent="0.35">
      <c r="A4970" s="125"/>
      <c r="B4970" s="126"/>
      <c r="C4970" s="50" t="s">
        <v>208</v>
      </c>
      <c r="D4970" s="28">
        <v>1</v>
      </c>
      <c r="E4970" s="27">
        <v>0</v>
      </c>
    </row>
    <row r="4971" spans="1:5" x14ac:dyDescent="0.35">
      <c r="A4971" s="125"/>
      <c r="B4971" s="126"/>
      <c r="C4971" s="49" t="s">
        <v>134</v>
      </c>
      <c r="D4971" s="26" t="s">
        <v>136</v>
      </c>
      <c r="E4971" s="26" t="s">
        <v>136</v>
      </c>
    </row>
    <row r="4972" spans="1:5" x14ac:dyDescent="0.35">
      <c r="A4972" s="125"/>
      <c r="B4972" s="126"/>
    </row>
    <row r="4973" spans="1:5" x14ac:dyDescent="0.35">
      <c r="A4973" s="125"/>
      <c r="B4973" s="126"/>
    </row>
    <row r="4974" spans="1:5" x14ac:dyDescent="0.35">
      <c r="A4974" s="125"/>
      <c r="B4974" s="126"/>
    </row>
    <row r="4975" spans="1:5" ht="15" customHeight="1" x14ac:dyDescent="0.35">
      <c r="A4975" s="125">
        <f>A4950+1</f>
        <v>200</v>
      </c>
      <c r="B4975" s="126" t="str">
        <f>"Lista  "  &amp;A4975&amp; "  "&amp; LOOKUP(A4975,'entrada datos Urbanizacion'!$E$3:$E$148,'entrada datos Urbanizacion'!$I$3:$I$148)</f>
        <v>Lista  200  cubrición de zanja para drenaje con material granular</v>
      </c>
      <c r="C4975" s="49" t="s">
        <v>252</v>
      </c>
      <c r="D4975" s="27">
        <v>0</v>
      </c>
      <c r="E4975" s="27">
        <v>0</v>
      </c>
    </row>
    <row r="4976" spans="1:5" ht="15" customHeight="1" x14ac:dyDescent="0.35">
      <c r="A4976" s="125"/>
      <c r="B4976" s="126"/>
      <c r="C4976" s="50" t="s">
        <v>189</v>
      </c>
      <c r="D4976" s="28">
        <v>0.05</v>
      </c>
      <c r="E4976" s="27">
        <v>0</v>
      </c>
    </row>
    <row r="4977" spans="1:5" x14ac:dyDescent="0.35">
      <c r="A4977" s="125"/>
      <c r="B4977" s="126"/>
      <c r="C4977" s="50" t="s">
        <v>190</v>
      </c>
      <c r="D4977" s="28">
        <v>0.1</v>
      </c>
      <c r="E4977" s="27">
        <v>0</v>
      </c>
    </row>
    <row r="4978" spans="1:5" x14ac:dyDescent="0.35">
      <c r="A4978" s="125"/>
      <c r="B4978" s="126"/>
      <c r="C4978" s="50" t="s">
        <v>191</v>
      </c>
      <c r="D4978" s="28">
        <v>0.15</v>
      </c>
      <c r="E4978" s="27">
        <v>0</v>
      </c>
    </row>
    <row r="4979" spans="1:5" x14ac:dyDescent="0.35">
      <c r="A4979" s="125"/>
      <c r="B4979" s="126"/>
      <c r="C4979" s="50" t="s">
        <v>192</v>
      </c>
      <c r="D4979" s="28">
        <v>0.2</v>
      </c>
      <c r="E4979" s="27">
        <v>0</v>
      </c>
    </row>
    <row r="4980" spans="1:5" x14ac:dyDescent="0.35">
      <c r="A4980" s="125"/>
      <c r="B4980" s="126"/>
      <c r="C4980" s="50" t="s">
        <v>193</v>
      </c>
      <c r="D4980" s="28">
        <v>0.25</v>
      </c>
      <c r="E4980" s="27">
        <v>0</v>
      </c>
    </row>
    <row r="4981" spans="1:5" x14ac:dyDescent="0.35">
      <c r="A4981" s="125"/>
      <c r="B4981" s="126"/>
      <c r="C4981" s="50" t="s">
        <v>194</v>
      </c>
      <c r="D4981" s="28">
        <v>0.3</v>
      </c>
      <c r="E4981" s="27">
        <v>0</v>
      </c>
    </row>
    <row r="4982" spans="1:5" x14ac:dyDescent="0.35">
      <c r="A4982" s="125"/>
      <c r="B4982" s="126"/>
      <c r="C4982" s="50" t="s">
        <v>195</v>
      </c>
      <c r="D4982" s="28">
        <v>0.35</v>
      </c>
      <c r="E4982" s="27">
        <v>0</v>
      </c>
    </row>
    <row r="4983" spans="1:5" x14ac:dyDescent="0.35">
      <c r="A4983" s="125"/>
      <c r="B4983" s="126"/>
      <c r="C4983" s="50" t="s">
        <v>196</v>
      </c>
      <c r="D4983" s="28">
        <v>0.4</v>
      </c>
      <c r="E4983" s="27">
        <v>0</v>
      </c>
    </row>
    <row r="4984" spans="1:5" x14ac:dyDescent="0.35">
      <c r="A4984" s="125"/>
      <c r="B4984" s="126"/>
      <c r="C4984" s="50" t="s">
        <v>197</v>
      </c>
      <c r="D4984" s="28">
        <v>0.45</v>
      </c>
      <c r="E4984" s="27">
        <v>0</v>
      </c>
    </row>
    <row r="4985" spans="1:5" x14ac:dyDescent="0.35">
      <c r="A4985" s="125"/>
      <c r="B4985" s="126"/>
      <c r="C4985" s="50" t="s">
        <v>198</v>
      </c>
      <c r="D4985" s="28">
        <v>0.5</v>
      </c>
      <c r="E4985" s="27">
        <v>0</v>
      </c>
    </row>
    <row r="4986" spans="1:5" x14ac:dyDescent="0.35">
      <c r="A4986" s="125"/>
      <c r="B4986" s="126"/>
      <c r="C4986" s="50" t="s">
        <v>199</v>
      </c>
      <c r="D4986" s="28">
        <v>0.55000000000000004</v>
      </c>
      <c r="E4986" s="27">
        <v>0</v>
      </c>
    </row>
    <row r="4987" spans="1:5" x14ac:dyDescent="0.35">
      <c r="A4987" s="125"/>
      <c r="B4987" s="126"/>
      <c r="C4987" s="50" t="s">
        <v>200</v>
      </c>
      <c r="D4987" s="28">
        <v>0.6</v>
      </c>
      <c r="E4987" s="27">
        <v>0</v>
      </c>
    </row>
    <row r="4988" spans="1:5" x14ac:dyDescent="0.35">
      <c r="A4988" s="125"/>
      <c r="B4988" s="126"/>
      <c r="C4988" s="50" t="s">
        <v>201</v>
      </c>
      <c r="D4988" s="28">
        <v>0.65</v>
      </c>
      <c r="E4988" s="27">
        <v>0</v>
      </c>
    </row>
    <row r="4989" spans="1:5" x14ac:dyDescent="0.35">
      <c r="A4989" s="125"/>
      <c r="B4989" s="126"/>
      <c r="C4989" s="50" t="s">
        <v>202</v>
      </c>
      <c r="D4989" s="28">
        <v>0.7</v>
      </c>
      <c r="E4989" s="27">
        <v>0</v>
      </c>
    </row>
    <row r="4990" spans="1:5" x14ac:dyDescent="0.35">
      <c r="A4990" s="125"/>
      <c r="B4990" s="126"/>
      <c r="C4990" s="50" t="s">
        <v>203</v>
      </c>
      <c r="D4990" s="28">
        <v>0.75</v>
      </c>
      <c r="E4990" s="27">
        <v>0</v>
      </c>
    </row>
    <row r="4991" spans="1:5" x14ac:dyDescent="0.35">
      <c r="A4991" s="125"/>
      <c r="B4991" s="126"/>
      <c r="C4991" s="50" t="s">
        <v>204</v>
      </c>
      <c r="D4991" s="28">
        <v>0.8</v>
      </c>
      <c r="E4991" s="27">
        <v>0</v>
      </c>
    </row>
    <row r="4992" spans="1:5" x14ac:dyDescent="0.35">
      <c r="A4992" s="125"/>
      <c r="B4992" s="126"/>
      <c r="C4992" s="50" t="s">
        <v>205</v>
      </c>
      <c r="D4992" s="28">
        <v>0.85</v>
      </c>
      <c r="E4992" s="27">
        <v>0</v>
      </c>
    </row>
    <row r="4993" spans="1:5" x14ac:dyDescent="0.35">
      <c r="A4993" s="125"/>
      <c r="B4993" s="126"/>
      <c r="C4993" s="50" t="s">
        <v>206</v>
      </c>
      <c r="D4993" s="28">
        <v>0.9</v>
      </c>
      <c r="E4993" s="27">
        <v>0</v>
      </c>
    </row>
    <row r="4994" spans="1:5" x14ac:dyDescent="0.35">
      <c r="A4994" s="125"/>
      <c r="B4994" s="126"/>
      <c r="C4994" s="50" t="s">
        <v>207</v>
      </c>
      <c r="D4994" s="28">
        <v>0.95</v>
      </c>
      <c r="E4994" s="27">
        <v>0</v>
      </c>
    </row>
    <row r="4995" spans="1:5" x14ac:dyDescent="0.35">
      <c r="A4995" s="125"/>
      <c r="B4995" s="126"/>
      <c r="C4995" s="50" t="s">
        <v>208</v>
      </c>
      <c r="D4995" s="28">
        <v>1</v>
      </c>
      <c r="E4995" s="27">
        <v>0</v>
      </c>
    </row>
    <row r="4996" spans="1:5" x14ac:dyDescent="0.35">
      <c r="A4996" s="125"/>
      <c r="B4996" s="126"/>
      <c r="C4996" s="49" t="s">
        <v>134</v>
      </c>
      <c r="D4996" s="26" t="s">
        <v>136</v>
      </c>
      <c r="E4996" s="26" t="s">
        <v>136</v>
      </c>
    </row>
    <row r="4997" spans="1:5" x14ac:dyDescent="0.35">
      <c r="A4997" s="125"/>
      <c r="B4997" s="126"/>
    </row>
    <row r="4998" spans="1:5" x14ac:dyDescent="0.35">
      <c r="A4998" s="125"/>
      <c r="B4998" s="126"/>
    </row>
    <row r="4999" spans="1:5" x14ac:dyDescent="0.35">
      <c r="A4999" s="125"/>
      <c r="B4999" s="126"/>
    </row>
    <row r="5000" spans="1:5" ht="15" customHeight="1" x14ac:dyDescent="0.35">
      <c r="A5000" s="125">
        <f>A4975+1</f>
        <v>201</v>
      </c>
      <c r="B5000" s="126" t="str">
        <f>"Lista  "  &amp;A5000&amp; "  "&amp; LOOKUP(A5000,'entrada datos Urbanizacion'!$E$5:$E$148,'entrada datos Urbanizacion'!$I$5:$I$148)</f>
        <v>Lista  201  otros</v>
      </c>
      <c r="C5000" s="49" t="s">
        <v>252</v>
      </c>
      <c r="D5000" s="27">
        <v>0</v>
      </c>
      <c r="E5000" s="27">
        <v>0</v>
      </c>
    </row>
    <row r="5001" spans="1:5" ht="15" customHeight="1" x14ac:dyDescent="0.35">
      <c r="A5001" s="125"/>
      <c r="B5001" s="126"/>
      <c r="C5001" s="50" t="s">
        <v>189</v>
      </c>
      <c r="D5001" s="28">
        <v>0.05</v>
      </c>
      <c r="E5001" s="27">
        <v>0</v>
      </c>
    </row>
    <row r="5002" spans="1:5" x14ac:dyDescent="0.35">
      <c r="A5002" s="125"/>
      <c r="B5002" s="126"/>
      <c r="C5002" s="50" t="s">
        <v>190</v>
      </c>
      <c r="D5002" s="28">
        <v>0.1</v>
      </c>
      <c r="E5002" s="27">
        <v>0</v>
      </c>
    </row>
    <row r="5003" spans="1:5" x14ac:dyDescent="0.35">
      <c r="A5003" s="125"/>
      <c r="B5003" s="126"/>
      <c r="C5003" s="50" t="s">
        <v>191</v>
      </c>
      <c r="D5003" s="28">
        <v>0.15</v>
      </c>
      <c r="E5003" s="27">
        <v>0</v>
      </c>
    </row>
    <row r="5004" spans="1:5" x14ac:dyDescent="0.35">
      <c r="A5004" s="125"/>
      <c r="B5004" s="126"/>
      <c r="C5004" s="50" t="s">
        <v>192</v>
      </c>
      <c r="D5004" s="28">
        <v>0.2</v>
      </c>
      <c r="E5004" s="27">
        <v>0</v>
      </c>
    </row>
    <row r="5005" spans="1:5" x14ac:dyDescent="0.35">
      <c r="A5005" s="125"/>
      <c r="B5005" s="126"/>
      <c r="C5005" s="50" t="s">
        <v>193</v>
      </c>
      <c r="D5005" s="28">
        <v>0.25</v>
      </c>
      <c r="E5005" s="27">
        <v>0</v>
      </c>
    </row>
    <row r="5006" spans="1:5" x14ac:dyDescent="0.35">
      <c r="A5006" s="125"/>
      <c r="B5006" s="126"/>
      <c r="C5006" s="50" t="s">
        <v>194</v>
      </c>
      <c r="D5006" s="28">
        <v>0.3</v>
      </c>
      <c r="E5006" s="27">
        <v>0</v>
      </c>
    </row>
    <row r="5007" spans="1:5" x14ac:dyDescent="0.35">
      <c r="A5007" s="125"/>
      <c r="B5007" s="126"/>
      <c r="C5007" s="50" t="s">
        <v>195</v>
      </c>
      <c r="D5007" s="28">
        <v>0.35</v>
      </c>
      <c r="E5007" s="27">
        <v>0</v>
      </c>
    </row>
    <row r="5008" spans="1:5" x14ac:dyDescent="0.35">
      <c r="A5008" s="125"/>
      <c r="B5008" s="126"/>
      <c r="C5008" s="50" t="s">
        <v>196</v>
      </c>
      <c r="D5008" s="28">
        <v>0.4</v>
      </c>
      <c r="E5008" s="27">
        <v>0</v>
      </c>
    </row>
    <row r="5009" spans="1:5" x14ac:dyDescent="0.35">
      <c r="A5009" s="125"/>
      <c r="B5009" s="126"/>
      <c r="C5009" s="50" t="s">
        <v>197</v>
      </c>
      <c r="D5009" s="28">
        <v>0.45</v>
      </c>
      <c r="E5009" s="27">
        <v>0</v>
      </c>
    </row>
    <row r="5010" spans="1:5" x14ac:dyDescent="0.35">
      <c r="A5010" s="125"/>
      <c r="B5010" s="126"/>
      <c r="C5010" s="50" t="s">
        <v>198</v>
      </c>
      <c r="D5010" s="28">
        <v>0.5</v>
      </c>
      <c r="E5010" s="27">
        <v>0</v>
      </c>
    </row>
    <row r="5011" spans="1:5" x14ac:dyDescent="0.35">
      <c r="A5011" s="125"/>
      <c r="B5011" s="126"/>
      <c r="C5011" s="50" t="s">
        <v>199</v>
      </c>
      <c r="D5011" s="28">
        <v>0.55000000000000004</v>
      </c>
      <c r="E5011" s="27">
        <v>0</v>
      </c>
    </row>
    <row r="5012" spans="1:5" x14ac:dyDescent="0.35">
      <c r="A5012" s="125"/>
      <c r="B5012" s="126"/>
      <c r="C5012" s="50" t="s">
        <v>200</v>
      </c>
      <c r="D5012" s="28">
        <v>0.6</v>
      </c>
      <c r="E5012" s="27">
        <v>0</v>
      </c>
    </row>
    <row r="5013" spans="1:5" x14ac:dyDescent="0.35">
      <c r="A5013" s="125"/>
      <c r="B5013" s="126"/>
      <c r="C5013" s="50" t="s">
        <v>201</v>
      </c>
      <c r="D5013" s="28">
        <v>0.65</v>
      </c>
      <c r="E5013" s="27">
        <v>0</v>
      </c>
    </row>
    <row r="5014" spans="1:5" x14ac:dyDescent="0.35">
      <c r="A5014" s="125"/>
      <c r="B5014" s="126"/>
      <c r="C5014" s="50" t="s">
        <v>202</v>
      </c>
      <c r="D5014" s="28">
        <v>0.7</v>
      </c>
      <c r="E5014" s="27">
        <v>0</v>
      </c>
    </row>
    <row r="5015" spans="1:5" x14ac:dyDescent="0.35">
      <c r="A5015" s="125"/>
      <c r="B5015" s="126"/>
      <c r="C5015" s="50" t="s">
        <v>203</v>
      </c>
      <c r="D5015" s="28">
        <v>0.75</v>
      </c>
      <c r="E5015" s="27">
        <v>0</v>
      </c>
    </row>
    <row r="5016" spans="1:5" x14ac:dyDescent="0.35">
      <c r="A5016" s="125"/>
      <c r="B5016" s="126"/>
      <c r="C5016" s="50" t="s">
        <v>204</v>
      </c>
      <c r="D5016" s="28">
        <v>0.8</v>
      </c>
      <c r="E5016" s="27">
        <v>0</v>
      </c>
    </row>
    <row r="5017" spans="1:5" x14ac:dyDescent="0.35">
      <c r="A5017" s="125"/>
      <c r="B5017" s="126"/>
      <c r="C5017" s="50" t="s">
        <v>205</v>
      </c>
      <c r="D5017" s="28">
        <v>0.85</v>
      </c>
      <c r="E5017" s="27">
        <v>0</v>
      </c>
    </row>
    <row r="5018" spans="1:5" x14ac:dyDescent="0.35">
      <c r="A5018" s="125"/>
      <c r="B5018" s="126"/>
      <c r="C5018" s="50" t="s">
        <v>206</v>
      </c>
      <c r="D5018" s="28">
        <v>0.9</v>
      </c>
      <c r="E5018" s="27">
        <v>0</v>
      </c>
    </row>
    <row r="5019" spans="1:5" x14ac:dyDescent="0.35">
      <c r="A5019" s="125"/>
      <c r="B5019" s="126"/>
      <c r="C5019" s="50" t="s">
        <v>207</v>
      </c>
      <c r="D5019" s="28">
        <v>0.95</v>
      </c>
      <c r="E5019" s="27">
        <v>0</v>
      </c>
    </row>
    <row r="5020" spans="1:5" x14ac:dyDescent="0.35">
      <c r="A5020" s="125"/>
      <c r="B5020" s="126"/>
      <c r="C5020" s="50" t="s">
        <v>208</v>
      </c>
      <c r="D5020" s="28">
        <v>1</v>
      </c>
      <c r="E5020" s="27">
        <v>0</v>
      </c>
    </row>
    <row r="5021" spans="1:5" x14ac:dyDescent="0.35">
      <c r="A5021" s="125"/>
      <c r="B5021" s="126"/>
      <c r="C5021" s="49" t="s">
        <v>134</v>
      </c>
      <c r="D5021" s="26" t="s">
        <v>136</v>
      </c>
      <c r="E5021" s="26" t="s">
        <v>136</v>
      </c>
    </row>
    <row r="5022" spans="1:5" x14ac:dyDescent="0.35">
      <c r="A5022" s="125"/>
      <c r="B5022" s="126"/>
    </row>
    <row r="5023" spans="1:5" x14ac:dyDescent="0.35">
      <c r="A5023" s="125"/>
      <c r="B5023" s="126"/>
    </row>
    <row r="5024" spans="1:5" x14ac:dyDescent="0.35">
      <c r="A5024" s="125"/>
      <c r="B5024" s="126"/>
    </row>
    <row r="5025" spans="1:5" ht="15" customHeight="1" x14ac:dyDescent="0.35">
      <c r="A5025" s="125">
        <f>A5000+1</f>
        <v>202</v>
      </c>
      <c r="B5025" s="126" t="str">
        <f>"Lista  "  &amp;A5025&amp; "  "&amp; LOOKUP(A5025,'entrada datos Urbanizacion'!$E$5:$E$148,'entrada datos Urbanizacion'!$I$5:$I$148)</f>
        <v>Lista  202  material de explanadas</v>
      </c>
      <c r="C5025" s="49" t="s">
        <v>252</v>
      </c>
      <c r="D5025" s="27">
        <v>0</v>
      </c>
      <c r="E5025" s="27">
        <v>0</v>
      </c>
    </row>
    <row r="5026" spans="1:5" ht="15" customHeight="1" x14ac:dyDescent="0.35">
      <c r="A5026" s="125"/>
      <c r="B5026" s="126"/>
      <c r="C5026" s="50" t="s">
        <v>189</v>
      </c>
      <c r="D5026" s="28">
        <v>0.05</v>
      </c>
      <c r="E5026" s="27">
        <v>0</v>
      </c>
    </row>
    <row r="5027" spans="1:5" x14ac:dyDescent="0.35">
      <c r="A5027" s="125"/>
      <c r="B5027" s="126"/>
      <c r="C5027" s="50" t="s">
        <v>190</v>
      </c>
      <c r="D5027" s="28">
        <v>0.1</v>
      </c>
      <c r="E5027" s="27">
        <v>0</v>
      </c>
    </row>
    <row r="5028" spans="1:5" x14ac:dyDescent="0.35">
      <c r="A5028" s="125"/>
      <c r="B5028" s="126"/>
      <c r="C5028" s="50" t="s">
        <v>191</v>
      </c>
      <c r="D5028" s="28">
        <v>0.15</v>
      </c>
      <c r="E5028" s="27">
        <v>0</v>
      </c>
    </row>
    <row r="5029" spans="1:5" x14ac:dyDescent="0.35">
      <c r="A5029" s="125"/>
      <c r="B5029" s="126"/>
      <c r="C5029" s="50" t="s">
        <v>192</v>
      </c>
      <c r="D5029" s="28">
        <v>0.2</v>
      </c>
      <c r="E5029" s="27">
        <v>0</v>
      </c>
    </row>
    <row r="5030" spans="1:5" x14ac:dyDescent="0.35">
      <c r="A5030" s="125"/>
      <c r="B5030" s="126"/>
      <c r="C5030" s="50" t="s">
        <v>193</v>
      </c>
      <c r="D5030" s="28">
        <v>0.25</v>
      </c>
      <c r="E5030" s="27">
        <v>0</v>
      </c>
    </row>
    <row r="5031" spans="1:5" x14ac:dyDescent="0.35">
      <c r="A5031" s="125"/>
      <c r="B5031" s="126"/>
      <c r="C5031" s="50" t="s">
        <v>194</v>
      </c>
      <c r="D5031" s="28">
        <v>0.3</v>
      </c>
      <c r="E5031" s="27">
        <v>0</v>
      </c>
    </row>
    <row r="5032" spans="1:5" x14ac:dyDescent="0.35">
      <c r="A5032" s="125"/>
      <c r="B5032" s="126"/>
      <c r="C5032" s="50" t="s">
        <v>195</v>
      </c>
      <c r="D5032" s="28">
        <v>0.35</v>
      </c>
      <c r="E5032" s="27">
        <v>0</v>
      </c>
    </row>
    <row r="5033" spans="1:5" x14ac:dyDescent="0.35">
      <c r="A5033" s="125"/>
      <c r="B5033" s="126"/>
      <c r="C5033" s="50" t="s">
        <v>196</v>
      </c>
      <c r="D5033" s="28">
        <v>0.4</v>
      </c>
      <c r="E5033" s="27">
        <v>0</v>
      </c>
    </row>
    <row r="5034" spans="1:5" x14ac:dyDescent="0.35">
      <c r="A5034" s="125"/>
      <c r="B5034" s="126"/>
      <c r="C5034" s="50" t="s">
        <v>197</v>
      </c>
      <c r="D5034" s="28">
        <v>0.45</v>
      </c>
      <c r="E5034" s="27">
        <v>0</v>
      </c>
    </row>
    <row r="5035" spans="1:5" x14ac:dyDescent="0.35">
      <c r="A5035" s="125"/>
      <c r="B5035" s="126"/>
      <c r="C5035" s="50" t="s">
        <v>198</v>
      </c>
      <c r="D5035" s="28">
        <v>0.5</v>
      </c>
      <c r="E5035" s="27">
        <v>0</v>
      </c>
    </row>
    <row r="5036" spans="1:5" x14ac:dyDescent="0.35">
      <c r="A5036" s="125"/>
      <c r="B5036" s="126"/>
      <c r="C5036" s="50" t="s">
        <v>199</v>
      </c>
      <c r="D5036" s="28">
        <v>0.55000000000000004</v>
      </c>
      <c r="E5036" s="27">
        <v>0</v>
      </c>
    </row>
    <row r="5037" spans="1:5" x14ac:dyDescent="0.35">
      <c r="A5037" s="125"/>
      <c r="B5037" s="126"/>
      <c r="C5037" s="50" t="s">
        <v>200</v>
      </c>
      <c r="D5037" s="28">
        <v>0.6</v>
      </c>
      <c r="E5037" s="27">
        <v>0</v>
      </c>
    </row>
    <row r="5038" spans="1:5" x14ac:dyDescent="0.35">
      <c r="A5038" s="125"/>
      <c r="B5038" s="126"/>
      <c r="C5038" s="50" t="s">
        <v>201</v>
      </c>
      <c r="D5038" s="28">
        <v>0.65</v>
      </c>
      <c r="E5038" s="27">
        <v>0</v>
      </c>
    </row>
    <row r="5039" spans="1:5" x14ac:dyDescent="0.35">
      <c r="A5039" s="125"/>
      <c r="B5039" s="126"/>
      <c r="C5039" s="50" t="s">
        <v>202</v>
      </c>
      <c r="D5039" s="28">
        <v>0.7</v>
      </c>
      <c r="E5039" s="27">
        <v>0</v>
      </c>
    </row>
    <row r="5040" spans="1:5" x14ac:dyDescent="0.35">
      <c r="A5040" s="125"/>
      <c r="B5040" s="126"/>
      <c r="C5040" s="50" t="s">
        <v>203</v>
      </c>
      <c r="D5040" s="28">
        <v>0.75</v>
      </c>
      <c r="E5040" s="27">
        <v>0</v>
      </c>
    </row>
    <row r="5041" spans="1:5" x14ac:dyDescent="0.35">
      <c r="A5041" s="125"/>
      <c r="B5041" s="126"/>
      <c r="C5041" s="50" t="s">
        <v>204</v>
      </c>
      <c r="D5041" s="28">
        <v>0.8</v>
      </c>
      <c r="E5041" s="27">
        <v>0</v>
      </c>
    </row>
    <row r="5042" spans="1:5" x14ac:dyDescent="0.35">
      <c r="A5042" s="125"/>
      <c r="B5042" s="126"/>
      <c r="C5042" s="50" t="s">
        <v>205</v>
      </c>
      <c r="D5042" s="28">
        <v>0.85</v>
      </c>
      <c r="E5042" s="27">
        <v>0</v>
      </c>
    </row>
    <row r="5043" spans="1:5" x14ac:dyDescent="0.35">
      <c r="A5043" s="125"/>
      <c r="B5043" s="126"/>
      <c r="C5043" s="50" t="s">
        <v>206</v>
      </c>
      <c r="D5043" s="28">
        <v>0.9</v>
      </c>
      <c r="E5043" s="27">
        <v>0</v>
      </c>
    </row>
    <row r="5044" spans="1:5" x14ac:dyDescent="0.35">
      <c r="A5044" s="125"/>
      <c r="B5044" s="126"/>
      <c r="C5044" s="50" t="s">
        <v>207</v>
      </c>
      <c r="D5044" s="28">
        <v>0.95</v>
      </c>
      <c r="E5044" s="27">
        <v>0</v>
      </c>
    </row>
    <row r="5045" spans="1:5" x14ac:dyDescent="0.35">
      <c r="A5045" s="125"/>
      <c r="B5045" s="126"/>
      <c r="C5045" s="50" t="s">
        <v>208</v>
      </c>
      <c r="D5045" s="28">
        <v>1</v>
      </c>
      <c r="E5045" s="27">
        <v>0</v>
      </c>
    </row>
    <row r="5046" spans="1:5" x14ac:dyDescent="0.35">
      <c r="A5046" s="125"/>
      <c r="B5046" s="126"/>
      <c r="C5046" s="49" t="s">
        <v>134</v>
      </c>
      <c r="D5046" s="26" t="s">
        <v>136</v>
      </c>
      <c r="E5046" s="26" t="s">
        <v>136</v>
      </c>
    </row>
    <row r="5047" spans="1:5" x14ac:dyDescent="0.35">
      <c r="A5047" s="125"/>
      <c r="B5047" s="126"/>
    </row>
    <row r="5048" spans="1:5" x14ac:dyDescent="0.35">
      <c r="A5048" s="125"/>
      <c r="B5048" s="126"/>
    </row>
    <row r="5049" spans="1:5" x14ac:dyDescent="0.35">
      <c r="A5049" s="125"/>
      <c r="B5049" s="126"/>
    </row>
    <row r="5050" spans="1:5" ht="15" customHeight="1" x14ac:dyDescent="0.35">
      <c r="A5050" s="125">
        <f>A5025+1</f>
        <v>203</v>
      </c>
      <c r="B5050" s="126" t="str">
        <f>"Lista  "  &amp;A5050&amp; "  "&amp; LOOKUP(A5050,'entrada datos Urbanizacion'!$E$5:$E$148,'entrada datos Urbanizacion'!$I$5:$I$148)</f>
        <v>Lista  203  material de terraplenes o afines</v>
      </c>
      <c r="C5050" s="49" t="s">
        <v>252</v>
      </c>
      <c r="D5050" s="27">
        <v>0</v>
      </c>
      <c r="E5050" s="27">
        <v>0</v>
      </c>
    </row>
    <row r="5051" spans="1:5" ht="15" customHeight="1" x14ac:dyDescent="0.35">
      <c r="A5051" s="125"/>
      <c r="B5051" s="126"/>
      <c r="C5051" s="50" t="s">
        <v>189</v>
      </c>
      <c r="D5051" s="28">
        <v>0.05</v>
      </c>
      <c r="E5051" s="27">
        <v>0</v>
      </c>
    </row>
    <row r="5052" spans="1:5" x14ac:dyDescent="0.35">
      <c r="A5052" s="125"/>
      <c r="B5052" s="126"/>
      <c r="C5052" s="50" t="s">
        <v>190</v>
      </c>
      <c r="D5052" s="28">
        <v>0.1</v>
      </c>
      <c r="E5052" s="27">
        <v>0</v>
      </c>
    </row>
    <row r="5053" spans="1:5" x14ac:dyDescent="0.35">
      <c r="A5053" s="125"/>
      <c r="B5053" s="126"/>
      <c r="C5053" s="50" t="s">
        <v>191</v>
      </c>
      <c r="D5053" s="28">
        <v>0.15</v>
      </c>
      <c r="E5053" s="27">
        <v>0</v>
      </c>
    </row>
    <row r="5054" spans="1:5" x14ac:dyDescent="0.35">
      <c r="A5054" s="125"/>
      <c r="B5054" s="126"/>
      <c r="C5054" s="50" t="s">
        <v>192</v>
      </c>
      <c r="D5054" s="28">
        <v>0.2</v>
      </c>
      <c r="E5054" s="27">
        <v>0</v>
      </c>
    </row>
    <row r="5055" spans="1:5" x14ac:dyDescent="0.35">
      <c r="A5055" s="125"/>
      <c r="B5055" s="126"/>
      <c r="C5055" s="50" t="s">
        <v>193</v>
      </c>
      <c r="D5055" s="28">
        <v>0.25</v>
      </c>
      <c r="E5055" s="27">
        <v>0</v>
      </c>
    </row>
    <row r="5056" spans="1:5" x14ac:dyDescent="0.35">
      <c r="A5056" s="125"/>
      <c r="B5056" s="126"/>
      <c r="C5056" s="50" t="s">
        <v>194</v>
      </c>
      <c r="D5056" s="28">
        <v>0.3</v>
      </c>
      <c r="E5056" s="27">
        <v>0</v>
      </c>
    </row>
    <row r="5057" spans="1:5" x14ac:dyDescent="0.35">
      <c r="A5057" s="125"/>
      <c r="B5057" s="126"/>
      <c r="C5057" s="50" t="s">
        <v>195</v>
      </c>
      <c r="D5057" s="28">
        <v>0.35</v>
      </c>
      <c r="E5057" s="27">
        <v>0</v>
      </c>
    </row>
    <row r="5058" spans="1:5" x14ac:dyDescent="0.35">
      <c r="A5058" s="125"/>
      <c r="B5058" s="126"/>
      <c r="C5058" s="50" t="s">
        <v>196</v>
      </c>
      <c r="D5058" s="28">
        <v>0.4</v>
      </c>
      <c r="E5058" s="27">
        <v>0</v>
      </c>
    </row>
    <row r="5059" spans="1:5" x14ac:dyDescent="0.35">
      <c r="A5059" s="125"/>
      <c r="B5059" s="126"/>
      <c r="C5059" s="50" t="s">
        <v>197</v>
      </c>
      <c r="D5059" s="28">
        <v>0.45</v>
      </c>
      <c r="E5059" s="27">
        <v>0</v>
      </c>
    </row>
    <row r="5060" spans="1:5" x14ac:dyDescent="0.35">
      <c r="A5060" s="125"/>
      <c r="B5060" s="126"/>
      <c r="C5060" s="50" t="s">
        <v>198</v>
      </c>
      <c r="D5060" s="28">
        <v>0.5</v>
      </c>
      <c r="E5060" s="27">
        <v>0</v>
      </c>
    </row>
    <row r="5061" spans="1:5" x14ac:dyDescent="0.35">
      <c r="A5061" s="125"/>
      <c r="B5061" s="126"/>
      <c r="C5061" s="50" t="s">
        <v>199</v>
      </c>
      <c r="D5061" s="28">
        <v>0.55000000000000004</v>
      </c>
      <c r="E5061" s="27">
        <v>0</v>
      </c>
    </row>
    <row r="5062" spans="1:5" x14ac:dyDescent="0.35">
      <c r="A5062" s="125"/>
      <c r="B5062" s="126"/>
      <c r="C5062" s="50" t="s">
        <v>200</v>
      </c>
      <c r="D5062" s="28">
        <v>0.6</v>
      </c>
      <c r="E5062" s="27">
        <v>0</v>
      </c>
    </row>
    <row r="5063" spans="1:5" x14ac:dyDescent="0.35">
      <c r="A5063" s="125"/>
      <c r="B5063" s="126"/>
      <c r="C5063" s="50" t="s">
        <v>201</v>
      </c>
      <c r="D5063" s="28">
        <v>0.65</v>
      </c>
      <c r="E5063" s="27">
        <v>0</v>
      </c>
    </row>
    <row r="5064" spans="1:5" x14ac:dyDescent="0.35">
      <c r="A5064" s="125"/>
      <c r="B5064" s="126"/>
      <c r="C5064" s="50" t="s">
        <v>202</v>
      </c>
      <c r="D5064" s="28">
        <v>0.7</v>
      </c>
      <c r="E5064" s="27">
        <v>0</v>
      </c>
    </row>
    <row r="5065" spans="1:5" x14ac:dyDescent="0.35">
      <c r="A5065" s="125"/>
      <c r="B5065" s="126"/>
      <c r="C5065" s="50" t="s">
        <v>203</v>
      </c>
      <c r="D5065" s="28">
        <v>0.75</v>
      </c>
      <c r="E5065" s="27">
        <v>0</v>
      </c>
    </row>
    <row r="5066" spans="1:5" x14ac:dyDescent="0.35">
      <c r="A5066" s="125"/>
      <c r="B5066" s="126"/>
      <c r="C5066" s="50" t="s">
        <v>204</v>
      </c>
      <c r="D5066" s="28">
        <v>0.8</v>
      </c>
      <c r="E5066" s="27">
        <v>0</v>
      </c>
    </row>
    <row r="5067" spans="1:5" x14ac:dyDescent="0.35">
      <c r="A5067" s="125"/>
      <c r="B5067" s="126"/>
      <c r="C5067" s="50" t="s">
        <v>205</v>
      </c>
      <c r="D5067" s="28">
        <v>0.85</v>
      </c>
      <c r="E5067" s="27">
        <v>0</v>
      </c>
    </row>
    <row r="5068" spans="1:5" x14ac:dyDescent="0.35">
      <c r="A5068" s="125"/>
      <c r="B5068" s="126"/>
      <c r="C5068" s="50" t="s">
        <v>206</v>
      </c>
      <c r="D5068" s="28">
        <v>0.9</v>
      </c>
      <c r="E5068" s="27">
        <v>0</v>
      </c>
    </row>
    <row r="5069" spans="1:5" x14ac:dyDescent="0.35">
      <c r="A5069" s="125"/>
      <c r="B5069" s="126"/>
      <c r="C5069" s="50" t="s">
        <v>207</v>
      </c>
      <c r="D5069" s="28">
        <v>0.95</v>
      </c>
      <c r="E5069" s="27">
        <v>0</v>
      </c>
    </row>
    <row r="5070" spans="1:5" x14ac:dyDescent="0.35">
      <c r="A5070" s="125"/>
      <c r="B5070" s="126"/>
      <c r="C5070" s="50" t="s">
        <v>208</v>
      </c>
      <c r="D5070" s="28">
        <v>1</v>
      </c>
      <c r="E5070" s="27">
        <v>0</v>
      </c>
    </row>
    <row r="5071" spans="1:5" x14ac:dyDescent="0.35">
      <c r="A5071" s="125"/>
      <c r="B5071" s="126"/>
      <c r="C5071" s="49" t="s">
        <v>134</v>
      </c>
      <c r="D5071" s="26" t="s">
        <v>136</v>
      </c>
      <c r="E5071" s="26" t="s">
        <v>136</v>
      </c>
    </row>
    <row r="5072" spans="1:5" x14ac:dyDescent="0.35">
      <c r="A5072" s="125"/>
      <c r="B5072" s="126"/>
    </row>
    <row r="5073" spans="1:5" x14ac:dyDescent="0.35">
      <c r="A5073" s="125"/>
      <c r="B5073" s="126"/>
    </row>
    <row r="5074" spans="1:5" x14ac:dyDescent="0.35">
      <c r="A5074" s="125"/>
      <c r="B5074" s="126"/>
    </row>
    <row r="5075" spans="1:5" ht="15" customHeight="1" x14ac:dyDescent="0.35">
      <c r="A5075" s="125">
        <f>A5050+1</f>
        <v>204</v>
      </c>
      <c r="B5075" s="126" t="str">
        <f>"Lista  "  &amp;A5075&amp; "  "&amp; LOOKUP(A5075,'entrada datos Urbanizacion'!$E$5:$E$148,'entrada datos Urbanizacion'!$I$5:$I$148)</f>
        <v>Lista  204  material para urbanizaciones y rellenos</v>
      </c>
      <c r="C5075" s="49" t="s">
        <v>252</v>
      </c>
      <c r="D5075" s="27">
        <v>0</v>
      </c>
      <c r="E5075" s="27">
        <v>0</v>
      </c>
    </row>
    <row r="5076" spans="1:5" ht="15" customHeight="1" x14ac:dyDescent="0.35">
      <c r="A5076" s="125"/>
      <c r="B5076" s="126"/>
      <c r="C5076" s="50" t="s">
        <v>189</v>
      </c>
      <c r="D5076" s="28">
        <v>0.05</v>
      </c>
      <c r="E5076" s="27">
        <v>0</v>
      </c>
    </row>
    <row r="5077" spans="1:5" x14ac:dyDescent="0.35">
      <c r="A5077" s="125"/>
      <c r="B5077" s="126"/>
      <c r="C5077" s="50" t="s">
        <v>190</v>
      </c>
      <c r="D5077" s="28">
        <v>0.1</v>
      </c>
      <c r="E5077" s="27">
        <v>0</v>
      </c>
    </row>
    <row r="5078" spans="1:5" x14ac:dyDescent="0.35">
      <c r="A5078" s="125"/>
      <c r="B5078" s="126"/>
      <c r="C5078" s="50" t="s">
        <v>191</v>
      </c>
      <c r="D5078" s="28">
        <v>0.15</v>
      </c>
      <c r="E5078" s="27">
        <v>0</v>
      </c>
    </row>
    <row r="5079" spans="1:5" x14ac:dyDescent="0.35">
      <c r="A5079" s="125"/>
      <c r="B5079" s="126"/>
      <c r="C5079" s="50" t="s">
        <v>192</v>
      </c>
      <c r="D5079" s="28">
        <v>0.2</v>
      </c>
      <c r="E5079" s="27">
        <v>0</v>
      </c>
    </row>
    <row r="5080" spans="1:5" x14ac:dyDescent="0.35">
      <c r="A5080" s="125"/>
      <c r="B5080" s="126"/>
      <c r="C5080" s="50" t="s">
        <v>193</v>
      </c>
      <c r="D5080" s="28">
        <v>0.25</v>
      </c>
      <c r="E5080" s="27">
        <v>0</v>
      </c>
    </row>
    <row r="5081" spans="1:5" x14ac:dyDescent="0.35">
      <c r="A5081" s="125"/>
      <c r="B5081" s="126"/>
      <c r="C5081" s="50" t="s">
        <v>194</v>
      </c>
      <c r="D5081" s="28">
        <v>0.3</v>
      </c>
      <c r="E5081" s="27">
        <v>0</v>
      </c>
    </row>
    <row r="5082" spans="1:5" x14ac:dyDescent="0.35">
      <c r="A5082" s="125"/>
      <c r="B5082" s="126"/>
      <c r="C5082" s="50" t="s">
        <v>195</v>
      </c>
      <c r="D5082" s="28">
        <v>0.35</v>
      </c>
      <c r="E5082" s="27">
        <v>0</v>
      </c>
    </row>
    <row r="5083" spans="1:5" x14ac:dyDescent="0.35">
      <c r="A5083" s="125"/>
      <c r="B5083" s="126"/>
      <c r="C5083" s="50" t="s">
        <v>196</v>
      </c>
      <c r="D5083" s="28">
        <v>0.4</v>
      </c>
      <c r="E5083" s="27">
        <v>0</v>
      </c>
    </row>
    <row r="5084" spans="1:5" x14ac:dyDescent="0.35">
      <c r="A5084" s="125"/>
      <c r="B5084" s="126"/>
      <c r="C5084" s="50" t="s">
        <v>197</v>
      </c>
      <c r="D5084" s="28">
        <v>0.45</v>
      </c>
      <c r="E5084" s="27">
        <v>0</v>
      </c>
    </row>
    <row r="5085" spans="1:5" x14ac:dyDescent="0.35">
      <c r="A5085" s="125"/>
      <c r="B5085" s="126"/>
      <c r="C5085" s="50" t="s">
        <v>198</v>
      </c>
      <c r="D5085" s="28">
        <v>0.5</v>
      </c>
      <c r="E5085" s="27">
        <v>0</v>
      </c>
    </row>
    <row r="5086" spans="1:5" x14ac:dyDescent="0.35">
      <c r="A5086" s="125"/>
      <c r="B5086" s="126"/>
      <c r="C5086" s="50" t="s">
        <v>199</v>
      </c>
      <c r="D5086" s="28">
        <v>0.55000000000000004</v>
      </c>
      <c r="E5086" s="27">
        <v>0</v>
      </c>
    </row>
    <row r="5087" spans="1:5" x14ac:dyDescent="0.35">
      <c r="A5087" s="125"/>
      <c r="B5087" s="126"/>
      <c r="C5087" s="50" t="s">
        <v>200</v>
      </c>
      <c r="D5087" s="28">
        <v>0.6</v>
      </c>
      <c r="E5087" s="27">
        <v>0</v>
      </c>
    </row>
    <row r="5088" spans="1:5" x14ac:dyDescent="0.35">
      <c r="A5088" s="125"/>
      <c r="B5088" s="126"/>
      <c r="C5088" s="50" t="s">
        <v>201</v>
      </c>
      <c r="D5088" s="28">
        <v>0.65</v>
      </c>
      <c r="E5088" s="27">
        <v>0</v>
      </c>
    </row>
    <row r="5089" spans="1:5" x14ac:dyDescent="0.35">
      <c r="A5089" s="125"/>
      <c r="B5089" s="126"/>
      <c r="C5089" s="50" t="s">
        <v>202</v>
      </c>
      <c r="D5089" s="28">
        <v>0.7</v>
      </c>
      <c r="E5089" s="27">
        <v>0</v>
      </c>
    </row>
    <row r="5090" spans="1:5" x14ac:dyDescent="0.35">
      <c r="A5090" s="125"/>
      <c r="B5090" s="126"/>
      <c r="C5090" s="50" t="s">
        <v>203</v>
      </c>
      <c r="D5090" s="28">
        <v>0.75</v>
      </c>
      <c r="E5090" s="27">
        <v>0</v>
      </c>
    </row>
    <row r="5091" spans="1:5" x14ac:dyDescent="0.35">
      <c r="A5091" s="125"/>
      <c r="B5091" s="126"/>
      <c r="C5091" s="50" t="s">
        <v>204</v>
      </c>
      <c r="D5091" s="28">
        <v>0.8</v>
      </c>
      <c r="E5091" s="27">
        <v>0</v>
      </c>
    </row>
    <row r="5092" spans="1:5" x14ac:dyDescent="0.35">
      <c r="A5092" s="125"/>
      <c r="B5092" s="126"/>
      <c r="C5092" s="50" t="s">
        <v>205</v>
      </c>
      <c r="D5092" s="28">
        <v>0.85</v>
      </c>
      <c r="E5092" s="27">
        <v>0</v>
      </c>
    </row>
    <row r="5093" spans="1:5" x14ac:dyDescent="0.35">
      <c r="A5093" s="125"/>
      <c r="B5093" s="126"/>
      <c r="C5093" s="50" t="s">
        <v>206</v>
      </c>
      <c r="D5093" s="28">
        <v>0.9</v>
      </c>
      <c r="E5093" s="27">
        <v>0</v>
      </c>
    </row>
    <row r="5094" spans="1:5" x14ac:dyDescent="0.35">
      <c r="A5094" s="125"/>
      <c r="B5094" s="126"/>
      <c r="C5094" s="50" t="s">
        <v>207</v>
      </c>
      <c r="D5094" s="28">
        <v>0.95</v>
      </c>
      <c r="E5094" s="27">
        <v>0</v>
      </c>
    </row>
    <row r="5095" spans="1:5" x14ac:dyDescent="0.35">
      <c r="A5095" s="125"/>
      <c r="B5095" s="126"/>
      <c r="C5095" s="50" t="s">
        <v>208</v>
      </c>
      <c r="D5095" s="28">
        <v>1</v>
      </c>
      <c r="E5095" s="27">
        <v>0</v>
      </c>
    </row>
    <row r="5096" spans="1:5" x14ac:dyDescent="0.35">
      <c r="A5096" s="125"/>
      <c r="B5096" s="126"/>
      <c r="C5096" s="49" t="s">
        <v>134</v>
      </c>
      <c r="D5096" s="26" t="s">
        <v>136</v>
      </c>
      <c r="E5096" s="26" t="s">
        <v>136</v>
      </c>
    </row>
    <row r="5097" spans="1:5" x14ac:dyDescent="0.35">
      <c r="A5097" s="125"/>
      <c r="B5097" s="126"/>
    </row>
    <row r="5098" spans="1:5" x14ac:dyDescent="0.35">
      <c r="A5098" s="125"/>
      <c r="B5098" s="126"/>
    </row>
    <row r="5099" spans="1:5" x14ac:dyDescent="0.35">
      <c r="A5099" s="125"/>
      <c r="B5099" s="126"/>
    </row>
    <row r="5100" spans="1:5" ht="15" customHeight="1" x14ac:dyDescent="0.35">
      <c r="A5100" s="125">
        <f>A5075+1</f>
        <v>205</v>
      </c>
      <c r="B5100" s="126" t="str">
        <f>"Lista  "  &amp;A5100&amp; "  "&amp; LOOKUP(A5100,'entrada datos Urbanizacion'!$E$5:$E$148,'entrada datos Urbanizacion'!$I$5:$I$148)</f>
        <v>Lista  205  zanjas y pozos</v>
      </c>
      <c r="C5100" s="49" t="s">
        <v>252</v>
      </c>
      <c r="D5100" s="27">
        <v>0</v>
      </c>
      <c r="E5100" s="27">
        <v>0</v>
      </c>
    </row>
    <row r="5101" spans="1:5" ht="15" customHeight="1" x14ac:dyDescent="0.35">
      <c r="A5101" s="125"/>
      <c r="B5101" s="126"/>
      <c r="C5101" s="50" t="s">
        <v>189</v>
      </c>
      <c r="D5101" s="28">
        <v>0.05</v>
      </c>
      <c r="E5101" s="27">
        <v>0</v>
      </c>
    </row>
    <row r="5102" spans="1:5" x14ac:dyDescent="0.35">
      <c r="A5102" s="125"/>
      <c r="B5102" s="126"/>
      <c r="C5102" s="50" t="s">
        <v>190</v>
      </c>
      <c r="D5102" s="28">
        <v>0.1</v>
      </c>
      <c r="E5102" s="27">
        <v>0</v>
      </c>
    </row>
    <row r="5103" spans="1:5" x14ac:dyDescent="0.35">
      <c r="A5103" s="125"/>
      <c r="B5103" s="126"/>
      <c r="C5103" s="50" t="s">
        <v>191</v>
      </c>
      <c r="D5103" s="28">
        <v>0.15</v>
      </c>
      <c r="E5103" s="27">
        <v>0</v>
      </c>
    </row>
    <row r="5104" spans="1:5" x14ac:dyDescent="0.35">
      <c r="A5104" s="125"/>
      <c r="B5104" s="126"/>
      <c r="C5104" s="50" t="s">
        <v>192</v>
      </c>
      <c r="D5104" s="28">
        <v>0.2</v>
      </c>
      <c r="E5104" s="27">
        <v>0</v>
      </c>
    </row>
    <row r="5105" spans="1:5" x14ac:dyDescent="0.35">
      <c r="A5105" s="125"/>
      <c r="B5105" s="126"/>
      <c r="C5105" s="50" t="s">
        <v>193</v>
      </c>
      <c r="D5105" s="28">
        <v>0.25</v>
      </c>
      <c r="E5105" s="27">
        <v>0</v>
      </c>
    </row>
    <row r="5106" spans="1:5" x14ac:dyDescent="0.35">
      <c r="A5106" s="125"/>
      <c r="B5106" s="126"/>
      <c r="C5106" s="50" t="s">
        <v>194</v>
      </c>
      <c r="D5106" s="28">
        <v>0.3</v>
      </c>
      <c r="E5106" s="27">
        <v>0</v>
      </c>
    </row>
    <row r="5107" spans="1:5" x14ac:dyDescent="0.35">
      <c r="A5107" s="125"/>
      <c r="B5107" s="126"/>
      <c r="C5107" s="50" t="s">
        <v>195</v>
      </c>
      <c r="D5107" s="28">
        <v>0.35</v>
      </c>
      <c r="E5107" s="27">
        <v>0</v>
      </c>
    </row>
    <row r="5108" spans="1:5" x14ac:dyDescent="0.35">
      <c r="A5108" s="125"/>
      <c r="B5108" s="126"/>
      <c r="C5108" s="50" t="s">
        <v>196</v>
      </c>
      <c r="D5108" s="28">
        <v>0.4</v>
      </c>
      <c r="E5108" s="27">
        <v>0</v>
      </c>
    </row>
    <row r="5109" spans="1:5" x14ac:dyDescent="0.35">
      <c r="A5109" s="125"/>
      <c r="B5109" s="126"/>
      <c r="C5109" s="50" t="s">
        <v>197</v>
      </c>
      <c r="D5109" s="28">
        <v>0.45</v>
      </c>
      <c r="E5109" s="27">
        <v>0</v>
      </c>
    </row>
    <row r="5110" spans="1:5" x14ac:dyDescent="0.35">
      <c r="A5110" s="125"/>
      <c r="B5110" s="126"/>
      <c r="C5110" s="50" t="s">
        <v>198</v>
      </c>
      <c r="D5110" s="28">
        <v>0.5</v>
      </c>
      <c r="E5110" s="27">
        <v>0</v>
      </c>
    </row>
    <row r="5111" spans="1:5" x14ac:dyDescent="0.35">
      <c r="A5111" s="125"/>
      <c r="B5111" s="126"/>
      <c r="C5111" s="50" t="s">
        <v>199</v>
      </c>
      <c r="D5111" s="28">
        <v>0.55000000000000004</v>
      </c>
      <c r="E5111" s="27">
        <v>0</v>
      </c>
    </row>
    <row r="5112" spans="1:5" x14ac:dyDescent="0.35">
      <c r="A5112" s="125"/>
      <c r="B5112" s="126"/>
      <c r="C5112" s="50" t="s">
        <v>200</v>
      </c>
      <c r="D5112" s="28">
        <v>0.6</v>
      </c>
      <c r="E5112" s="27">
        <v>0</v>
      </c>
    </row>
    <row r="5113" spans="1:5" x14ac:dyDescent="0.35">
      <c r="A5113" s="125"/>
      <c r="B5113" s="126"/>
      <c r="C5113" s="50" t="s">
        <v>201</v>
      </c>
      <c r="D5113" s="28">
        <v>0.65</v>
      </c>
      <c r="E5113" s="27">
        <v>0</v>
      </c>
    </row>
    <row r="5114" spans="1:5" x14ac:dyDescent="0.35">
      <c r="A5114" s="125"/>
      <c r="B5114" s="126"/>
      <c r="C5114" s="50" t="s">
        <v>202</v>
      </c>
      <c r="D5114" s="28">
        <v>0.7</v>
      </c>
      <c r="E5114" s="27">
        <v>0</v>
      </c>
    </row>
    <row r="5115" spans="1:5" x14ac:dyDescent="0.35">
      <c r="A5115" s="125"/>
      <c r="B5115" s="126"/>
      <c r="C5115" s="50" t="s">
        <v>203</v>
      </c>
      <c r="D5115" s="28">
        <v>0.75</v>
      </c>
      <c r="E5115" s="27">
        <v>0</v>
      </c>
    </row>
    <row r="5116" spans="1:5" x14ac:dyDescent="0.35">
      <c r="A5116" s="125"/>
      <c r="B5116" s="126"/>
      <c r="C5116" s="50" t="s">
        <v>204</v>
      </c>
      <c r="D5116" s="28">
        <v>0.8</v>
      </c>
      <c r="E5116" s="27">
        <v>0</v>
      </c>
    </row>
    <row r="5117" spans="1:5" x14ac:dyDescent="0.35">
      <c r="A5117" s="125"/>
      <c r="B5117" s="126"/>
      <c r="C5117" s="50" t="s">
        <v>205</v>
      </c>
      <c r="D5117" s="28">
        <v>0.85</v>
      </c>
      <c r="E5117" s="27">
        <v>0</v>
      </c>
    </row>
    <row r="5118" spans="1:5" x14ac:dyDescent="0.35">
      <c r="A5118" s="125"/>
      <c r="B5118" s="126"/>
      <c r="C5118" s="50" t="s">
        <v>206</v>
      </c>
      <c r="D5118" s="28">
        <v>0.9</v>
      </c>
      <c r="E5118" s="27">
        <v>0</v>
      </c>
    </row>
    <row r="5119" spans="1:5" x14ac:dyDescent="0.35">
      <c r="A5119" s="125"/>
      <c r="B5119" s="126"/>
      <c r="C5119" s="50" t="s">
        <v>207</v>
      </c>
      <c r="D5119" s="28">
        <v>0.95</v>
      </c>
      <c r="E5119" s="27">
        <v>0</v>
      </c>
    </row>
    <row r="5120" spans="1:5" x14ac:dyDescent="0.35">
      <c r="A5120" s="125"/>
      <c r="B5120" s="126"/>
      <c r="C5120" s="50" t="s">
        <v>208</v>
      </c>
      <c r="D5120" s="28">
        <v>1</v>
      </c>
      <c r="E5120" s="27">
        <v>0</v>
      </c>
    </row>
    <row r="5121" spans="1:5" x14ac:dyDescent="0.35">
      <c r="A5121" s="125"/>
      <c r="B5121" s="126"/>
      <c r="C5121" s="49" t="s">
        <v>134</v>
      </c>
      <c r="D5121" s="26" t="s">
        <v>136</v>
      </c>
      <c r="E5121" s="26" t="s">
        <v>136</v>
      </c>
    </row>
    <row r="5122" spans="1:5" x14ac:dyDescent="0.35">
      <c r="A5122" s="125"/>
      <c r="B5122" s="126"/>
    </row>
    <row r="5123" spans="1:5" x14ac:dyDescent="0.35">
      <c r="A5123" s="125"/>
      <c r="B5123" s="126"/>
    </row>
    <row r="5124" spans="1:5" x14ac:dyDescent="0.35">
      <c r="A5124" s="125"/>
      <c r="B5124" s="126"/>
    </row>
    <row r="5125" spans="1:5" ht="15" customHeight="1" x14ac:dyDescent="0.35">
      <c r="A5125" s="125">
        <f>A5100+1</f>
        <v>206</v>
      </c>
      <c r="B5125" s="126" t="str">
        <f>"Lista  "  &amp;A5125&amp; "  "&amp; LOOKUP(A5125,'entrada datos Urbanizacion'!$E$5:$E$148,'entrada datos Urbanizacion'!$I$5:$I$148)</f>
        <v>Lista  206  otros</v>
      </c>
      <c r="C5125" s="49" t="s">
        <v>252</v>
      </c>
      <c r="D5125" s="27">
        <v>0</v>
      </c>
      <c r="E5125" s="27">
        <v>0</v>
      </c>
    </row>
    <row r="5126" spans="1:5" ht="15" customHeight="1" x14ac:dyDescent="0.35">
      <c r="A5126" s="125"/>
      <c r="B5126" s="126"/>
      <c r="C5126" s="50" t="s">
        <v>189</v>
      </c>
      <c r="D5126" s="28">
        <v>0.05</v>
      </c>
      <c r="E5126" s="27">
        <v>0</v>
      </c>
    </row>
    <row r="5127" spans="1:5" x14ac:dyDescent="0.35">
      <c r="A5127" s="125"/>
      <c r="B5127" s="126"/>
      <c r="C5127" s="50" t="s">
        <v>190</v>
      </c>
      <c r="D5127" s="28">
        <v>0.1</v>
      </c>
      <c r="E5127" s="27">
        <v>0</v>
      </c>
    </row>
    <row r="5128" spans="1:5" x14ac:dyDescent="0.35">
      <c r="A5128" s="125"/>
      <c r="B5128" s="126"/>
      <c r="C5128" s="50" t="s">
        <v>191</v>
      </c>
      <c r="D5128" s="28">
        <v>0.15</v>
      </c>
      <c r="E5128" s="27">
        <v>0</v>
      </c>
    </row>
    <row r="5129" spans="1:5" x14ac:dyDescent="0.35">
      <c r="A5129" s="125"/>
      <c r="B5129" s="126"/>
      <c r="C5129" s="50" t="s">
        <v>192</v>
      </c>
      <c r="D5129" s="28">
        <v>0.2</v>
      </c>
      <c r="E5129" s="27">
        <v>0</v>
      </c>
    </row>
    <row r="5130" spans="1:5" x14ac:dyDescent="0.35">
      <c r="A5130" s="125"/>
      <c r="B5130" s="126"/>
      <c r="C5130" s="50" t="s">
        <v>193</v>
      </c>
      <c r="D5130" s="28">
        <v>0.25</v>
      </c>
      <c r="E5130" s="27">
        <v>0</v>
      </c>
    </row>
    <row r="5131" spans="1:5" x14ac:dyDescent="0.35">
      <c r="A5131" s="125"/>
      <c r="B5131" s="126"/>
      <c r="C5131" s="50" t="s">
        <v>194</v>
      </c>
      <c r="D5131" s="28">
        <v>0.3</v>
      </c>
      <c r="E5131" s="27">
        <v>0</v>
      </c>
    </row>
    <row r="5132" spans="1:5" x14ac:dyDescent="0.35">
      <c r="A5132" s="125"/>
      <c r="B5132" s="126"/>
      <c r="C5132" s="50" t="s">
        <v>195</v>
      </c>
      <c r="D5132" s="28">
        <v>0.35</v>
      </c>
      <c r="E5132" s="27">
        <v>0</v>
      </c>
    </row>
    <row r="5133" spans="1:5" x14ac:dyDescent="0.35">
      <c r="A5133" s="125"/>
      <c r="B5133" s="126"/>
      <c r="C5133" s="50" t="s">
        <v>196</v>
      </c>
      <c r="D5133" s="28">
        <v>0.4</v>
      </c>
      <c r="E5133" s="27">
        <v>0</v>
      </c>
    </row>
    <row r="5134" spans="1:5" x14ac:dyDescent="0.35">
      <c r="A5134" s="125"/>
      <c r="B5134" s="126"/>
      <c r="C5134" s="50" t="s">
        <v>197</v>
      </c>
      <c r="D5134" s="28">
        <v>0.45</v>
      </c>
      <c r="E5134" s="27">
        <v>0</v>
      </c>
    </row>
    <row r="5135" spans="1:5" x14ac:dyDescent="0.35">
      <c r="A5135" s="125"/>
      <c r="B5135" s="126"/>
      <c r="C5135" s="50" t="s">
        <v>198</v>
      </c>
      <c r="D5135" s="28">
        <v>0.5</v>
      </c>
      <c r="E5135" s="27">
        <v>0</v>
      </c>
    </row>
    <row r="5136" spans="1:5" x14ac:dyDescent="0.35">
      <c r="A5136" s="125"/>
      <c r="B5136" s="126"/>
      <c r="C5136" s="50" t="s">
        <v>199</v>
      </c>
      <c r="D5136" s="28">
        <v>0.55000000000000004</v>
      </c>
      <c r="E5136" s="27">
        <v>0</v>
      </c>
    </row>
    <row r="5137" spans="1:5" x14ac:dyDescent="0.35">
      <c r="A5137" s="125"/>
      <c r="B5137" s="126"/>
      <c r="C5137" s="50" t="s">
        <v>200</v>
      </c>
      <c r="D5137" s="28">
        <v>0.6</v>
      </c>
      <c r="E5137" s="27">
        <v>0</v>
      </c>
    </row>
    <row r="5138" spans="1:5" x14ac:dyDescent="0.35">
      <c r="A5138" s="125"/>
      <c r="B5138" s="126"/>
      <c r="C5138" s="50" t="s">
        <v>201</v>
      </c>
      <c r="D5138" s="28">
        <v>0.65</v>
      </c>
      <c r="E5138" s="27">
        <v>0</v>
      </c>
    </row>
    <row r="5139" spans="1:5" x14ac:dyDescent="0.35">
      <c r="A5139" s="125"/>
      <c r="B5139" s="126"/>
      <c r="C5139" s="50" t="s">
        <v>202</v>
      </c>
      <c r="D5139" s="28">
        <v>0.7</v>
      </c>
      <c r="E5139" s="27">
        <v>0</v>
      </c>
    </row>
    <row r="5140" spans="1:5" x14ac:dyDescent="0.35">
      <c r="A5140" s="125"/>
      <c r="B5140" s="126"/>
      <c r="C5140" s="50" t="s">
        <v>203</v>
      </c>
      <c r="D5140" s="28">
        <v>0.75</v>
      </c>
      <c r="E5140" s="27">
        <v>0</v>
      </c>
    </row>
    <row r="5141" spans="1:5" x14ac:dyDescent="0.35">
      <c r="A5141" s="125"/>
      <c r="B5141" s="126"/>
      <c r="C5141" s="50" t="s">
        <v>204</v>
      </c>
      <c r="D5141" s="28">
        <v>0.8</v>
      </c>
      <c r="E5141" s="27">
        <v>0</v>
      </c>
    </row>
    <row r="5142" spans="1:5" x14ac:dyDescent="0.35">
      <c r="A5142" s="125"/>
      <c r="B5142" s="126"/>
      <c r="C5142" s="50" t="s">
        <v>205</v>
      </c>
      <c r="D5142" s="28">
        <v>0.85</v>
      </c>
      <c r="E5142" s="27">
        <v>0</v>
      </c>
    </row>
    <row r="5143" spans="1:5" x14ac:dyDescent="0.35">
      <c r="A5143" s="125"/>
      <c r="B5143" s="126"/>
      <c r="C5143" s="50" t="s">
        <v>206</v>
      </c>
      <c r="D5143" s="28">
        <v>0.9</v>
      </c>
      <c r="E5143" s="27">
        <v>0</v>
      </c>
    </row>
    <row r="5144" spans="1:5" x14ac:dyDescent="0.35">
      <c r="A5144" s="125"/>
      <c r="B5144" s="126"/>
      <c r="C5144" s="50" t="s">
        <v>207</v>
      </c>
      <c r="D5144" s="28">
        <v>0.95</v>
      </c>
      <c r="E5144" s="27">
        <v>0</v>
      </c>
    </row>
    <row r="5145" spans="1:5" x14ac:dyDescent="0.35">
      <c r="A5145" s="125"/>
      <c r="B5145" s="126"/>
      <c r="C5145" s="50" t="s">
        <v>208</v>
      </c>
      <c r="D5145" s="28">
        <v>1</v>
      </c>
      <c r="E5145" s="27">
        <v>0</v>
      </c>
    </row>
    <row r="5146" spans="1:5" x14ac:dyDescent="0.35">
      <c r="A5146" s="125"/>
      <c r="B5146" s="126"/>
      <c r="C5146" s="49" t="s">
        <v>134</v>
      </c>
      <c r="D5146" s="26" t="s">
        <v>136</v>
      </c>
      <c r="E5146" s="26" t="s">
        <v>136</v>
      </c>
    </row>
    <row r="5147" spans="1:5" x14ac:dyDescent="0.35">
      <c r="A5147" s="125"/>
      <c r="B5147" s="126"/>
    </row>
    <row r="5148" spans="1:5" x14ac:dyDescent="0.35">
      <c r="A5148" s="125"/>
      <c r="B5148" s="126"/>
    </row>
    <row r="5149" spans="1:5" x14ac:dyDescent="0.35">
      <c r="A5149" s="125"/>
      <c r="B5149" s="126"/>
    </row>
    <row r="5150" spans="1:5" ht="15" customHeight="1" x14ac:dyDescent="0.35">
      <c r="A5150" s="125">
        <f>A5125+1</f>
        <v>207</v>
      </c>
      <c r="B5150" s="126" t="str">
        <f>"Lista  "  &amp;A5150&amp; "  "&amp; LOOKUP(A5150,'entrada datos Urbanizacion'!$E$5:$E$148,'entrada datos Urbanizacion'!$I$5:$I$148)</f>
        <v>Lista  207  granular</v>
      </c>
      <c r="C5150" s="49" t="s">
        <v>252</v>
      </c>
      <c r="D5150" s="27">
        <v>0</v>
      </c>
      <c r="E5150" s="27">
        <v>0</v>
      </c>
    </row>
    <row r="5151" spans="1:5" ht="15" customHeight="1" x14ac:dyDescent="0.35">
      <c r="A5151" s="125"/>
      <c r="B5151" s="126"/>
      <c r="C5151" s="50" t="s">
        <v>189</v>
      </c>
      <c r="D5151" s="28">
        <v>0.05</v>
      </c>
      <c r="E5151" s="27">
        <v>0</v>
      </c>
    </row>
    <row r="5152" spans="1:5" x14ac:dyDescent="0.35">
      <c r="A5152" s="125"/>
      <c r="B5152" s="126"/>
      <c r="C5152" s="50" t="s">
        <v>190</v>
      </c>
      <c r="D5152" s="28">
        <v>0.1</v>
      </c>
      <c r="E5152" s="27">
        <v>0</v>
      </c>
    </row>
    <row r="5153" spans="1:5" x14ac:dyDescent="0.35">
      <c r="A5153" s="125"/>
      <c r="B5153" s="126"/>
      <c r="C5153" s="50" t="s">
        <v>191</v>
      </c>
      <c r="D5153" s="28">
        <v>0.15</v>
      </c>
      <c r="E5153" s="27">
        <v>0</v>
      </c>
    </row>
    <row r="5154" spans="1:5" x14ac:dyDescent="0.35">
      <c r="A5154" s="125"/>
      <c r="B5154" s="126"/>
      <c r="C5154" s="50" t="s">
        <v>192</v>
      </c>
      <c r="D5154" s="28">
        <v>0.2</v>
      </c>
      <c r="E5154" s="27">
        <v>0</v>
      </c>
    </row>
    <row r="5155" spans="1:5" x14ac:dyDescent="0.35">
      <c r="A5155" s="125"/>
      <c r="B5155" s="126"/>
      <c r="C5155" s="50" t="s">
        <v>193</v>
      </c>
      <c r="D5155" s="28">
        <v>0.25</v>
      </c>
      <c r="E5155" s="27">
        <v>0</v>
      </c>
    </row>
    <row r="5156" spans="1:5" x14ac:dyDescent="0.35">
      <c r="A5156" s="125"/>
      <c r="B5156" s="126"/>
      <c r="C5156" s="50" t="s">
        <v>194</v>
      </c>
      <c r="D5156" s="28">
        <v>0.3</v>
      </c>
      <c r="E5156" s="27">
        <v>0</v>
      </c>
    </row>
    <row r="5157" spans="1:5" x14ac:dyDescent="0.35">
      <c r="A5157" s="125"/>
      <c r="B5157" s="126"/>
      <c r="C5157" s="50" t="s">
        <v>195</v>
      </c>
      <c r="D5157" s="28">
        <v>0.35</v>
      </c>
      <c r="E5157" s="27">
        <v>0</v>
      </c>
    </row>
    <row r="5158" spans="1:5" x14ac:dyDescent="0.35">
      <c r="A5158" s="125"/>
      <c r="B5158" s="126"/>
      <c r="C5158" s="50" t="s">
        <v>196</v>
      </c>
      <c r="D5158" s="28">
        <v>0.4</v>
      </c>
      <c r="E5158" s="27">
        <v>0</v>
      </c>
    </row>
    <row r="5159" spans="1:5" x14ac:dyDescent="0.35">
      <c r="A5159" s="125"/>
      <c r="B5159" s="126"/>
      <c r="C5159" s="50" t="s">
        <v>197</v>
      </c>
      <c r="D5159" s="28">
        <v>0.45</v>
      </c>
      <c r="E5159" s="27">
        <v>0</v>
      </c>
    </row>
    <row r="5160" spans="1:5" x14ac:dyDescent="0.35">
      <c r="A5160" s="125"/>
      <c r="B5160" s="126"/>
      <c r="C5160" s="50" t="s">
        <v>198</v>
      </c>
      <c r="D5160" s="28">
        <v>0.5</v>
      </c>
      <c r="E5160" s="27">
        <v>0</v>
      </c>
    </row>
    <row r="5161" spans="1:5" x14ac:dyDescent="0.35">
      <c r="A5161" s="125"/>
      <c r="B5161" s="126"/>
      <c r="C5161" s="50" t="s">
        <v>199</v>
      </c>
      <c r="D5161" s="28">
        <v>0.55000000000000004</v>
      </c>
      <c r="E5161" s="27">
        <v>0</v>
      </c>
    </row>
    <row r="5162" spans="1:5" x14ac:dyDescent="0.35">
      <c r="A5162" s="125"/>
      <c r="B5162" s="126"/>
      <c r="C5162" s="50" t="s">
        <v>200</v>
      </c>
      <c r="D5162" s="28">
        <v>0.6</v>
      </c>
      <c r="E5162" s="27">
        <v>0</v>
      </c>
    </row>
    <row r="5163" spans="1:5" x14ac:dyDescent="0.35">
      <c r="A5163" s="125"/>
      <c r="B5163" s="126"/>
      <c r="C5163" s="50" t="s">
        <v>201</v>
      </c>
      <c r="D5163" s="28">
        <v>0.65</v>
      </c>
      <c r="E5163" s="27">
        <v>0</v>
      </c>
    </row>
    <row r="5164" spans="1:5" x14ac:dyDescent="0.35">
      <c r="A5164" s="125"/>
      <c r="B5164" s="126"/>
      <c r="C5164" s="50" t="s">
        <v>202</v>
      </c>
      <c r="D5164" s="28">
        <v>0.7</v>
      </c>
      <c r="E5164" s="27">
        <v>0</v>
      </c>
    </row>
    <row r="5165" spans="1:5" x14ac:dyDescent="0.35">
      <c r="A5165" s="125"/>
      <c r="B5165" s="126"/>
      <c r="C5165" s="50" t="s">
        <v>203</v>
      </c>
      <c r="D5165" s="28">
        <v>0.75</v>
      </c>
      <c r="E5165" s="27">
        <v>0</v>
      </c>
    </row>
    <row r="5166" spans="1:5" x14ac:dyDescent="0.35">
      <c r="A5166" s="125"/>
      <c r="B5166" s="126"/>
      <c r="C5166" s="50" t="s">
        <v>204</v>
      </c>
      <c r="D5166" s="28">
        <v>0.8</v>
      </c>
      <c r="E5166" s="27">
        <v>0</v>
      </c>
    </row>
    <row r="5167" spans="1:5" x14ac:dyDescent="0.35">
      <c r="A5167" s="125"/>
      <c r="B5167" s="126"/>
      <c r="C5167" s="50" t="s">
        <v>205</v>
      </c>
      <c r="D5167" s="28">
        <v>0.85</v>
      </c>
      <c r="E5167" s="27">
        <v>0</v>
      </c>
    </row>
    <row r="5168" spans="1:5" x14ac:dyDescent="0.35">
      <c r="A5168" s="125"/>
      <c r="B5168" s="126"/>
      <c r="C5168" s="50" t="s">
        <v>206</v>
      </c>
      <c r="D5168" s="28">
        <v>0.9</v>
      </c>
      <c r="E5168" s="27">
        <v>0</v>
      </c>
    </row>
    <row r="5169" spans="1:5" x14ac:dyDescent="0.35">
      <c r="A5169" s="125"/>
      <c r="B5169" s="126"/>
      <c r="C5169" s="50" t="s">
        <v>207</v>
      </c>
      <c r="D5169" s="28">
        <v>0.95</v>
      </c>
      <c r="E5169" s="27">
        <v>0</v>
      </c>
    </row>
    <row r="5170" spans="1:5" x14ac:dyDescent="0.35">
      <c r="A5170" s="125"/>
      <c r="B5170" s="126"/>
      <c r="C5170" s="50" t="s">
        <v>208</v>
      </c>
      <c r="D5170" s="28">
        <v>1</v>
      </c>
      <c r="E5170" s="27">
        <v>0</v>
      </c>
    </row>
    <row r="5171" spans="1:5" x14ac:dyDescent="0.35">
      <c r="A5171" s="125"/>
      <c r="B5171" s="126"/>
      <c r="C5171" s="49" t="s">
        <v>134</v>
      </c>
      <c r="D5171" s="26" t="s">
        <v>136</v>
      </c>
      <c r="E5171" s="26" t="s">
        <v>136</v>
      </c>
    </row>
    <row r="5172" spans="1:5" x14ac:dyDescent="0.35">
      <c r="A5172" s="125"/>
      <c r="B5172" s="126"/>
    </row>
    <row r="5173" spans="1:5" x14ac:dyDescent="0.35">
      <c r="A5173" s="125"/>
      <c r="B5173" s="126"/>
    </row>
    <row r="5174" spans="1:5" x14ac:dyDescent="0.35">
      <c r="A5174" s="125"/>
      <c r="B5174" s="126"/>
    </row>
    <row r="5175" spans="1:5" ht="15" customHeight="1" x14ac:dyDescent="0.35">
      <c r="A5175" s="125">
        <f>A5150+1</f>
        <v>208</v>
      </c>
      <c r="B5175" s="126" t="str">
        <f>"Lista  "  &amp;A5175&amp; "  "&amp; LOOKUP(A5175,'entrada datos Urbanizacion'!$E$5:$E$148,'entrada datos Urbanizacion'!$I$5:$I$148)</f>
        <v>Lista  208  sablón</v>
      </c>
      <c r="C5175" s="49" t="s">
        <v>252</v>
      </c>
      <c r="D5175" s="27">
        <v>0</v>
      </c>
      <c r="E5175" s="27">
        <v>0</v>
      </c>
    </row>
    <row r="5176" spans="1:5" ht="15" customHeight="1" x14ac:dyDescent="0.35">
      <c r="A5176" s="125"/>
      <c r="B5176" s="126"/>
      <c r="C5176" s="50" t="s">
        <v>189</v>
      </c>
      <c r="D5176" s="28">
        <v>0.05</v>
      </c>
      <c r="E5176" s="27">
        <v>0</v>
      </c>
    </row>
    <row r="5177" spans="1:5" x14ac:dyDescent="0.35">
      <c r="A5177" s="125"/>
      <c r="B5177" s="126"/>
      <c r="C5177" s="50" t="s">
        <v>190</v>
      </c>
      <c r="D5177" s="28">
        <v>0.1</v>
      </c>
      <c r="E5177" s="27">
        <v>0</v>
      </c>
    </row>
    <row r="5178" spans="1:5" x14ac:dyDescent="0.35">
      <c r="A5178" s="125"/>
      <c r="B5178" s="126"/>
      <c r="C5178" s="50" t="s">
        <v>191</v>
      </c>
      <c r="D5178" s="28">
        <v>0.15</v>
      </c>
      <c r="E5178" s="27">
        <v>0</v>
      </c>
    </row>
    <row r="5179" spans="1:5" x14ac:dyDescent="0.35">
      <c r="A5179" s="125"/>
      <c r="B5179" s="126"/>
      <c r="C5179" s="50" t="s">
        <v>192</v>
      </c>
      <c r="D5179" s="28">
        <v>0.2</v>
      </c>
      <c r="E5179" s="27">
        <v>0</v>
      </c>
    </row>
    <row r="5180" spans="1:5" x14ac:dyDescent="0.35">
      <c r="A5180" s="125"/>
      <c r="B5180" s="126"/>
      <c r="C5180" s="50" t="s">
        <v>193</v>
      </c>
      <c r="D5180" s="28">
        <v>0.25</v>
      </c>
      <c r="E5180" s="27">
        <v>0</v>
      </c>
    </row>
    <row r="5181" spans="1:5" x14ac:dyDescent="0.35">
      <c r="A5181" s="125"/>
      <c r="B5181" s="126"/>
      <c r="C5181" s="50" t="s">
        <v>194</v>
      </c>
      <c r="D5181" s="28">
        <v>0.3</v>
      </c>
      <c r="E5181" s="27">
        <v>0</v>
      </c>
    </row>
    <row r="5182" spans="1:5" x14ac:dyDescent="0.35">
      <c r="A5182" s="125"/>
      <c r="B5182" s="126"/>
      <c r="C5182" s="50" t="s">
        <v>195</v>
      </c>
      <c r="D5182" s="28">
        <v>0.35</v>
      </c>
      <c r="E5182" s="27">
        <v>0</v>
      </c>
    </row>
    <row r="5183" spans="1:5" x14ac:dyDescent="0.35">
      <c r="A5183" s="125"/>
      <c r="B5183" s="126"/>
      <c r="C5183" s="50" t="s">
        <v>196</v>
      </c>
      <c r="D5183" s="28">
        <v>0.4</v>
      </c>
      <c r="E5183" s="27">
        <v>0</v>
      </c>
    </row>
    <row r="5184" spans="1:5" x14ac:dyDescent="0.35">
      <c r="A5184" s="125"/>
      <c r="B5184" s="126"/>
      <c r="C5184" s="50" t="s">
        <v>197</v>
      </c>
      <c r="D5184" s="28">
        <v>0.45</v>
      </c>
      <c r="E5184" s="27">
        <v>0</v>
      </c>
    </row>
    <row r="5185" spans="1:5" x14ac:dyDescent="0.35">
      <c r="A5185" s="125"/>
      <c r="B5185" s="126"/>
      <c r="C5185" s="50" t="s">
        <v>198</v>
      </c>
      <c r="D5185" s="28">
        <v>0.5</v>
      </c>
      <c r="E5185" s="27">
        <v>0</v>
      </c>
    </row>
    <row r="5186" spans="1:5" x14ac:dyDescent="0.35">
      <c r="A5186" s="125"/>
      <c r="B5186" s="126"/>
      <c r="C5186" s="50" t="s">
        <v>199</v>
      </c>
      <c r="D5186" s="28">
        <v>0.55000000000000004</v>
      </c>
      <c r="E5186" s="27">
        <v>0</v>
      </c>
    </row>
    <row r="5187" spans="1:5" x14ac:dyDescent="0.35">
      <c r="A5187" s="125"/>
      <c r="B5187" s="126"/>
      <c r="C5187" s="50" t="s">
        <v>200</v>
      </c>
      <c r="D5187" s="28">
        <v>0.6</v>
      </c>
      <c r="E5187" s="27">
        <v>0</v>
      </c>
    </row>
    <row r="5188" spans="1:5" x14ac:dyDescent="0.35">
      <c r="A5188" s="125"/>
      <c r="B5188" s="126"/>
      <c r="C5188" s="50" t="s">
        <v>201</v>
      </c>
      <c r="D5188" s="28">
        <v>0.65</v>
      </c>
      <c r="E5188" s="27">
        <v>0</v>
      </c>
    </row>
    <row r="5189" spans="1:5" x14ac:dyDescent="0.35">
      <c r="A5189" s="125"/>
      <c r="B5189" s="126"/>
      <c r="C5189" s="50" t="s">
        <v>202</v>
      </c>
      <c r="D5189" s="28">
        <v>0.7</v>
      </c>
      <c r="E5189" s="27">
        <v>0</v>
      </c>
    </row>
    <row r="5190" spans="1:5" x14ac:dyDescent="0.35">
      <c r="A5190" s="125"/>
      <c r="B5190" s="126"/>
      <c r="C5190" s="50" t="s">
        <v>203</v>
      </c>
      <c r="D5190" s="28">
        <v>0.75</v>
      </c>
      <c r="E5190" s="27">
        <v>0</v>
      </c>
    </row>
    <row r="5191" spans="1:5" x14ac:dyDescent="0.35">
      <c r="A5191" s="125"/>
      <c r="B5191" s="126"/>
      <c r="C5191" s="50" t="s">
        <v>204</v>
      </c>
      <c r="D5191" s="28">
        <v>0.8</v>
      </c>
      <c r="E5191" s="27">
        <v>0</v>
      </c>
    </row>
    <row r="5192" spans="1:5" x14ac:dyDescent="0.35">
      <c r="A5192" s="125"/>
      <c r="B5192" s="126"/>
      <c r="C5192" s="50" t="s">
        <v>205</v>
      </c>
      <c r="D5192" s="28">
        <v>0.85</v>
      </c>
      <c r="E5192" s="27">
        <v>0</v>
      </c>
    </row>
    <row r="5193" spans="1:5" x14ac:dyDescent="0.35">
      <c r="A5193" s="125"/>
      <c r="B5193" s="126"/>
      <c r="C5193" s="50" t="s">
        <v>206</v>
      </c>
      <c r="D5193" s="28">
        <v>0.9</v>
      </c>
      <c r="E5193" s="27">
        <v>0</v>
      </c>
    </row>
    <row r="5194" spans="1:5" x14ac:dyDescent="0.35">
      <c r="A5194" s="125"/>
      <c r="B5194" s="126"/>
      <c r="C5194" s="50" t="s">
        <v>207</v>
      </c>
      <c r="D5194" s="28">
        <v>0.95</v>
      </c>
      <c r="E5194" s="27">
        <v>0</v>
      </c>
    </row>
    <row r="5195" spans="1:5" x14ac:dyDescent="0.35">
      <c r="A5195" s="125"/>
      <c r="B5195" s="126"/>
      <c r="C5195" s="50" t="s">
        <v>208</v>
      </c>
      <c r="D5195" s="28">
        <v>1</v>
      </c>
      <c r="E5195" s="27">
        <v>0</v>
      </c>
    </row>
    <row r="5196" spans="1:5" x14ac:dyDescent="0.35">
      <c r="A5196" s="125"/>
      <c r="B5196" s="126"/>
      <c r="C5196" s="49" t="s">
        <v>134</v>
      </c>
      <c r="D5196" s="26" t="s">
        <v>136</v>
      </c>
      <c r="E5196" s="26" t="s">
        <v>136</v>
      </c>
    </row>
    <row r="5197" spans="1:5" x14ac:dyDescent="0.35">
      <c r="A5197" s="125"/>
      <c r="B5197" s="126"/>
    </row>
    <row r="5198" spans="1:5" x14ac:dyDescent="0.35">
      <c r="A5198" s="125"/>
      <c r="B5198" s="126"/>
    </row>
    <row r="5199" spans="1:5" x14ac:dyDescent="0.35">
      <c r="A5199" s="125"/>
      <c r="B5199" s="126"/>
    </row>
    <row r="5200" spans="1:5" ht="15" customHeight="1" x14ac:dyDescent="0.35">
      <c r="A5200" s="125">
        <f>A5175+1</f>
        <v>209</v>
      </c>
      <c r="B5200" s="126" t="str">
        <f>"Lista  "  &amp;A5200&amp; "  "&amp; LOOKUP(A5200,'entrada datos Urbanizacion'!$E$5:$E$148,'entrada datos Urbanizacion'!$I$5:$I$148)</f>
        <v>Lista  209  otros</v>
      </c>
      <c r="C5200" s="49" t="s">
        <v>252</v>
      </c>
      <c r="D5200" s="27">
        <v>0</v>
      </c>
      <c r="E5200" s="27">
        <v>0</v>
      </c>
    </row>
    <row r="5201" spans="1:5" ht="15" customHeight="1" x14ac:dyDescent="0.35">
      <c r="A5201" s="125"/>
      <c r="B5201" s="126"/>
      <c r="C5201" s="50" t="s">
        <v>189</v>
      </c>
      <c r="D5201" s="28">
        <v>0.05</v>
      </c>
      <c r="E5201" s="27">
        <v>0</v>
      </c>
    </row>
    <row r="5202" spans="1:5" x14ac:dyDescent="0.35">
      <c r="A5202" s="125"/>
      <c r="B5202" s="126"/>
      <c r="C5202" s="50" t="s">
        <v>190</v>
      </c>
      <c r="D5202" s="28">
        <v>0.1</v>
      </c>
      <c r="E5202" s="27">
        <v>0</v>
      </c>
    </row>
    <row r="5203" spans="1:5" x14ac:dyDescent="0.35">
      <c r="A5203" s="125"/>
      <c r="B5203" s="126"/>
      <c r="C5203" s="50" t="s">
        <v>191</v>
      </c>
      <c r="D5203" s="28">
        <v>0.15</v>
      </c>
      <c r="E5203" s="27">
        <v>0</v>
      </c>
    </row>
    <row r="5204" spans="1:5" x14ac:dyDescent="0.35">
      <c r="A5204" s="125"/>
      <c r="B5204" s="126"/>
      <c r="C5204" s="50" t="s">
        <v>192</v>
      </c>
      <c r="D5204" s="28">
        <v>0.2</v>
      </c>
      <c r="E5204" s="27">
        <v>0</v>
      </c>
    </row>
    <row r="5205" spans="1:5" x14ac:dyDescent="0.35">
      <c r="A5205" s="125"/>
      <c r="B5205" s="126"/>
      <c r="C5205" s="50" t="s">
        <v>193</v>
      </c>
      <c r="D5205" s="28">
        <v>0.25</v>
      </c>
      <c r="E5205" s="27">
        <v>0</v>
      </c>
    </row>
    <row r="5206" spans="1:5" x14ac:dyDescent="0.35">
      <c r="A5206" s="125"/>
      <c r="B5206" s="126"/>
      <c r="C5206" s="50" t="s">
        <v>194</v>
      </c>
      <c r="D5206" s="28">
        <v>0.3</v>
      </c>
      <c r="E5206" s="27">
        <v>0</v>
      </c>
    </row>
    <row r="5207" spans="1:5" x14ac:dyDescent="0.35">
      <c r="A5207" s="125"/>
      <c r="B5207" s="126"/>
      <c r="C5207" s="50" t="s">
        <v>195</v>
      </c>
      <c r="D5207" s="28">
        <v>0.35</v>
      </c>
      <c r="E5207" s="27">
        <v>0</v>
      </c>
    </row>
    <row r="5208" spans="1:5" x14ac:dyDescent="0.35">
      <c r="A5208" s="125"/>
      <c r="B5208" s="126"/>
      <c r="C5208" s="50" t="s">
        <v>196</v>
      </c>
      <c r="D5208" s="28">
        <v>0.4</v>
      </c>
      <c r="E5208" s="27">
        <v>0</v>
      </c>
    </row>
    <row r="5209" spans="1:5" x14ac:dyDescent="0.35">
      <c r="A5209" s="125"/>
      <c r="B5209" s="126"/>
      <c r="C5209" s="50" t="s">
        <v>197</v>
      </c>
      <c r="D5209" s="28">
        <v>0.45</v>
      </c>
      <c r="E5209" s="27">
        <v>0</v>
      </c>
    </row>
    <row r="5210" spans="1:5" x14ac:dyDescent="0.35">
      <c r="A5210" s="125"/>
      <c r="B5210" s="126"/>
      <c r="C5210" s="50" t="s">
        <v>198</v>
      </c>
      <c r="D5210" s="28">
        <v>0.5</v>
      </c>
      <c r="E5210" s="27">
        <v>0</v>
      </c>
    </row>
    <row r="5211" spans="1:5" x14ac:dyDescent="0.35">
      <c r="A5211" s="125"/>
      <c r="B5211" s="126"/>
      <c r="C5211" s="50" t="s">
        <v>199</v>
      </c>
      <c r="D5211" s="28">
        <v>0.55000000000000004</v>
      </c>
      <c r="E5211" s="27">
        <v>0</v>
      </c>
    </row>
    <row r="5212" spans="1:5" x14ac:dyDescent="0.35">
      <c r="A5212" s="125"/>
      <c r="B5212" s="126"/>
      <c r="C5212" s="50" t="s">
        <v>200</v>
      </c>
      <c r="D5212" s="28">
        <v>0.6</v>
      </c>
      <c r="E5212" s="27">
        <v>0</v>
      </c>
    </row>
    <row r="5213" spans="1:5" x14ac:dyDescent="0.35">
      <c r="A5213" s="125"/>
      <c r="B5213" s="126"/>
      <c r="C5213" s="50" t="s">
        <v>201</v>
      </c>
      <c r="D5213" s="28">
        <v>0.65</v>
      </c>
      <c r="E5213" s="27">
        <v>0</v>
      </c>
    </row>
    <row r="5214" spans="1:5" x14ac:dyDescent="0.35">
      <c r="A5214" s="125"/>
      <c r="B5214" s="126"/>
      <c r="C5214" s="50" t="s">
        <v>202</v>
      </c>
      <c r="D5214" s="28">
        <v>0.7</v>
      </c>
      <c r="E5214" s="27">
        <v>0</v>
      </c>
    </row>
    <row r="5215" spans="1:5" x14ac:dyDescent="0.35">
      <c r="A5215" s="125"/>
      <c r="B5215" s="126"/>
      <c r="C5215" s="50" t="s">
        <v>203</v>
      </c>
      <c r="D5215" s="28">
        <v>0.75</v>
      </c>
      <c r="E5215" s="27">
        <v>0</v>
      </c>
    </row>
    <row r="5216" spans="1:5" x14ac:dyDescent="0.35">
      <c r="A5216" s="125"/>
      <c r="B5216" s="126"/>
      <c r="C5216" s="50" t="s">
        <v>204</v>
      </c>
      <c r="D5216" s="28">
        <v>0.8</v>
      </c>
      <c r="E5216" s="27">
        <v>0</v>
      </c>
    </row>
    <row r="5217" spans="1:5" x14ac:dyDescent="0.35">
      <c r="A5217" s="125"/>
      <c r="B5217" s="126"/>
      <c r="C5217" s="50" t="s">
        <v>205</v>
      </c>
      <c r="D5217" s="28">
        <v>0.85</v>
      </c>
      <c r="E5217" s="27">
        <v>0</v>
      </c>
    </row>
    <row r="5218" spans="1:5" x14ac:dyDescent="0.35">
      <c r="A5218" s="125"/>
      <c r="B5218" s="126"/>
      <c r="C5218" s="50" t="s">
        <v>206</v>
      </c>
      <c r="D5218" s="28">
        <v>0.9</v>
      </c>
      <c r="E5218" s="27">
        <v>0</v>
      </c>
    </row>
    <row r="5219" spans="1:5" x14ac:dyDescent="0.35">
      <c r="A5219" s="125"/>
      <c r="B5219" s="126"/>
      <c r="C5219" s="50" t="s">
        <v>207</v>
      </c>
      <c r="D5219" s="28">
        <v>0.95</v>
      </c>
      <c r="E5219" s="27">
        <v>0</v>
      </c>
    </row>
    <row r="5220" spans="1:5" x14ac:dyDescent="0.35">
      <c r="A5220" s="125"/>
      <c r="B5220" s="126"/>
      <c r="C5220" s="50" t="s">
        <v>208</v>
      </c>
      <c r="D5220" s="28">
        <v>1</v>
      </c>
      <c r="E5220" s="27">
        <v>0</v>
      </c>
    </row>
    <row r="5221" spans="1:5" x14ac:dyDescent="0.35">
      <c r="A5221" s="125"/>
      <c r="B5221" s="126"/>
      <c r="C5221" s="49" t="s">
        <v>134</v>
      </c>
      <c r="D5221" s="26" t="s">
        <v>136</v>
      </c>
      <c r="E5221" s="26" t="s">
        <v>136</v>
      </c>
    </row>
    <row r="5222" spans="1:5" x14ac:dyDescent="0.35">
      <c r="A5222" s="125"/>
      <c r="B5222" s="126"/>
    </row>
    <row r="5223" spans="1:5" x14ac:dyDescent="0.35">
      <c r="A5223" s="125"/>
      <c r="B5223" s="126"/>
    </row>
    <row r="5224" spans="1:5" x14ac:dyDescent="0.35">
      <c r="A5224" s="125"/>
      <c r="B5224" s="126"/>
    </row>
    <row r="5225" spans="1:5" ht="15" customHeight="1" x14ac:dyDescent="0.35">
      <c r="A5225" s="125">
        <f>A5200+1</f>
        <v>210</v>
      </c>
      <c r="B5225" s="126" t="str">
        <f>"Lista  "  &amp;A5225&amp; "  "&amp; LOOKUP(A5225,'entrada datos Urbanizacion'!$E$5:$E$148,'entrada datos Urbanizacion'!$I$5:$I$148)</f>
        <v>Lista  210  grava-escoria (escoria granulada)</v>
      </c>
      <c r="C5225" s="49" t="s">
        <v>252</v>
      </c>
      <c r="D5225" s="27">
        <v>0</v>
      </c>
      <c r="E5225" s="27">
        <v>0</v>
      </c>
    </row>
    <row r="5226" spans="1:5" ht="15" customHeight="1" x14ac:dyDescent="0.35">
      <c r="A5226" s="125"/>
      <c r="B5226" s="126"/>
      <c r="C5226" s="50" t="s">
        <v>189</v>
      </c>
      <c r="D5226" s="28">
        <v>0.05</v>
      </c>
      <c r="E5226" s="27">
        <v>0</v>
      </c>
    </row>
    <row r="5227" spans="1:5" x14ac:dyDescent="0.35">
      <c r="A5227" s="125"/>
      <c r="B5227" s="126"/>
      <c r="C5227" s="50" t="s">
        <v>190</v>
      </c>
      <c r="D5227" s="28">
        <v>0.1</v>
      </c>
      <c r="E5227" s="27">
        <v>0</v>
      </c>
    </row>
    <row r="5228" spans="1:5" x14ac:dyDescent="0.35">
      <c r="A5228" s="125"/>
      <c r="B5228" s="126"/>
      <c r="C5228" s="50" t="s">
        <v>191</v>
      </c>
      <c r="D5228" s="28">
        <v>0.15</v>
      </c>
      <c r="E5228" s="27">
        <v>0</v>
      </c>
    </row>
    <row r="5229" spans="1:5" x14ac:dyDescent="0.35">
      <c r="A5229" s="125"/>
      <c r="B5229" s="126"/>
      <c r="C5229" s="50" t="s">
        <v>192</v>
      </c>
      <c r="D5229" s="28">
        <v>0.2</v>
      </c>
      <c r="E5229" s="27">
        <v>0</v>
      </c>
    </row>
    <row r="5230" spans="1:5" x14ac:dyDescent="0.35">
      <c r="A5230" s="125"/>
      <c r="B5230" s="126"/>
      <c r="C5230" s="50" t="s">
        <v>193</v>
      </c>
      <c r="D5230" s="28">
        <v>0.25</v>
      </c>
      <c r="E5230" s="27">
        <v>0</v>
      </c>
    </row>
    <row r="5231" spans="1:5" x14ac:dyDescent="0.35">
      <c r="A5231" s="125"/>
      <c r="B5231" s="126"/>
      <c r="C5231" s="50" t="s">
        <v>194</v>
      </c>
      <c r="D5231" s="28">
        <v>0.3</v>
      </c>
      <c r="E5231" s="27">
        <v>0</v>
      </c>
    </row>
    <row r="5232" spans="1:5" x14ac:dyDescent="0.35">
      <c r="A5232" s="125"/>
      <c r="B5232" s="126"/>
      <c r="C5232" s="50" t="s">
        <v>195</v>
      </c>
      <c r="D5232" s="28">
        <v>0.35</v>
      </c>
      <c r="E5232" s="27">
        <v>0</v>
      </c>
    </row>
    <row r="5233" spans="1:5" x14ac:dyDescent="0.35">
      <c r="A5233" s="125"/>
      <c r="B5233" s="126"/>
      <c r="C5233" s="50" t="s">
        <v>196</v>
      </c>
      <c r="D5233" s="28">
        <v>0.4</v>
      </c>
      <c r="E5233" s="27">
        <v>0</v>
      </c>
    </row>
    <row r="5234" spans="1:5" x14ac:dyDescent="0.35">
      <c r="A5234" s="125"/>
      <c r="B5234" s="126"/>
      <c r="C5234" s="50" t="s">
        <v>197</v>
      </c>
      <c r="D5234" s="28">
        <v>0.45</v>
      </c>
      <c r="E5234" s="27">
        <v>0</v>
      </c>
    </row>
    <row r="5235" spans="1:5" x14ac:dyDescent="0.35">
      <c r="A5235" s="125"/>
      <c r="B5235" s="126"/>
      <c r="C5235" s="50" t="s">
        <v>198</v>
      </c>
      <c r="D5235" s="28">
        <v>0.5</v>
      </c>
      <c r="E5235" s="27">
        <v>0</v>
      </c>
    </row>
    <row r="5236" spans="1:5" x14ac:dyDescent="0.35">
      <c r="A5236" s="125"/>
      <c r="B5236" s="126"/>
      <c r="C5236" s="50" t="s">
        <v>199</v>
      </c>
      <c r="D5236" s="28">
        <v>0.55000000000000004</v>
      </c>
      <c r="E5236" s="27">
        <v>0</v>
      </c>
    </row>
    <row r="5237" spans="1:5" x14ac:dyDescent="0.35">
      <c r="A5237" s="125"/>
      <c r="B5237" s="126"/>
      <c r="C5237" s="50" t="s">
        <v>200</v>
      </c>
      <c r="D5237" s="28">
        <v>0.6</v>
      </c>
      <c r="E5237" s="27">
        <v>0</v>
      </c>
    </row>
    <row r="5238" spans="1:5" x14ac:dyDescent="0.35">
      <c r="A5238" s="125"/>
      <c r="B5238" s="126"/>
      <c r="C5238" s="50" t="s">
        <v>201</v>
      </c>
      <c r="D5238" s="28">
        <v>0.65</v>
      </c>
      <c r="E5238" s="27">
        <v>0</v>
      </c>
    </row>
    <row r="5239" spans="1:5" x14ac:dyDescent="0.35">
      <c r="A5239" s="125"/>
      <c r="B5239" s="126"/>
      <c r="C5239" s="50" t="s">
        <v>202</v>
      </c>
      <c r="D5239" s="28">
        <v>0.7</v>
      </c>
      <c r="E5239" s="27">
        <v>0</v>
      </c>
    </row>
    <row r="5240" spans="1:5" x14ac:dyDescent="0.35">
      <c r="A5240" s="125"/>
      <c r="B5240" s="126"/>
      <c r="C5240" s="50" t="s">
        <v>203</v>
      </c>
      <c r="D5240" s="28">
        <v>0.75</v>
      </c>
      <c r="E5240" s="27">
        <v>0</v>
      </c>
    </row>
    <row r="5241" spans="1:5" x14ac:dyDescent="0.35">
      <c r="A5241" s="125"/>
      <c r="B5241" s="126"/>
      <c r="C5241" s="50" t="s">
        <v>204</v>
      </c>
      <c r="D5241" s="28">
        <v>0.8</v>
      </c>
      <c r="E5241" s="27">
        <v>0</v>
      </c>
    </row>
    <row r="5242" spans="1:5" x14ac:dyDescent="0.35">
      <c r="A5242" s="125"/>
      <c r="B5242" s="126"/>
      <c r="C5242" s="50" t="s">
        <v>205</v>
      </c>
      <c r="D5242" s="28">
        <v>0.85</v>
      </c>
      <c r="E5242" s="27">
        <v>0</v>
      </c>
    </row>
    <row r="5243" spans="1:5" x14ac:dyDescent="0.35">
      <c r="A5243" s="125"/>
      <c r="B5243" s="126"/>
      <c r="C5243" s="50" t="s">
        <v>206</v>
      </c>
      <c r="D5243" s="28">
        <v>0.9</v>
      </c>
      <c r="E5243" s="27">
        <v>0</v>
      </c>
    </row>
    <row r="5244" spans="1:5" x14ac:dyDescent="0.35">
      <c r="A5244" s="125"/>
      <c r="B5244" s="126"/>
      <c r="C5244" s="50" t="s">
        <v>207</v>
      </c>
      <c r="D5244" s="28">
        <v>0.95</v>
      </c>
      <c r="E5244" s="27">
        <v>0</v>
      </c>
    </row>
    <row r="5245" spans="1:5" x14ac:dyDescent="0.35">
      <c r="A5245" s="125"/>
      <c r="B5245" s="126"/>
      <c r="C5245" s="50" t="s">
        <v>208</v>
      </c>
      <c r="D5245" s="28">
        <v>1</v>
      </c>
      <c r="E5245" s="27">
        <v>0</v>
      </c>
    </row>
    <row r="5246" spans="1:5" x14ac:dyDescent="0.35">
      <c r="A5246" s="125"/>
      <c r="B5246" s="126"/>
      <c r="C5246" s="49" t="s">
        <v>134</v>
      </c>
      <c r="D5246" s="26" t="s">
        <v>136</v>
      </c>
      <c r="E5246" s="26" t="s">
        <v>136</v>
      </c>
    </row>
    <row r="5247" spans="1:5" x14ac:dyDescent="0.35">
      <c r="A5247" s="125"/>
      <c r="B5247" s="126"/>
    </row>
    <row r="5248" spans="1:5" x14ac:dyDescent="0.35">
      <c r="A5248" s="125"/>
      <c r="B5248" s="126"/>
    </row>
    <row r="5249" spans="1:5" x14ac:dyDescent="0.35">
      <c r="A5249" s="125"/>
      <c r="B5249" s="126"/>
    </row>
    <row r="5250" spans="1:5" ht="15" customHeight="1" x14ac:dyDescent="0.35">
      <c r="A5250" s="125">
        <f>A5225+1</f>
        <v>211</v>
      </c>
      <c r="B5250" s="126" t="str">
        <f>"Lista  "  &amp;A5250&amp; "  "&amp; LOOKUP(A5250,'entrada datos Urbanizacion'!$E$5:$E$148,'entrada datos Urbanizacion'!$I$5:$I$148)</f>
        <v>Lista  211  grava-escoria (árido)</v>
      </c>
      <c r="C5250" s="49" t="s">
        <v>252</v>
      </c>
      <c r="D5250" s="27">
        <v>0</v>
      </c>
      <c r="E5250" s="27">
        <v>0</v>
      </c>
    </row>
    <row r="5251" spans="1:5" ht="15" customHeight="1" x14ac:dyDescent="0.35">
      <c r="A5251" s="125"/>
      <c r="B5251" s="126"/>
      <c r="C5251" s="50" t="s">
        <v>189</v>
      </c>
      <c r="D5251" s="28">
        <v>0.05</v>
      </c>
      <c r="E5251" s="27">
        <v>0</v>
      </c>
    </row>
    <row r="5252" spans="1:5" x14ac:dyDescent="0.35">
      <c r="A5252" s="125"/>
      <c r="B5252" s="126"/>
      <c r="C5252" s="50" t="s">
        <v>190</v>
      </c>
      <c r="D5252" s="28">
        <v>0.1</v>
      </c>
      <c r="E5252" s="27">
        <v>0</v>
      </c>
    </row>
    <row r="5253" spans="1:5" x14ac:dyDescent="0.35">
      <c r="A5253" s="125"/>
      <c r="B5253" s="126"/>
      <c r="C5253" s="50" t="s">
        <v>191</v>
      </c>
      <c r="D5253" s="28">
        <v>0.15</v>
      </c>
      <c r="E5253" s="27">
        <v>0</v>
      </c>
    </row>
    <row r="5254" spans="1:5" x14ac:dyDescent="0.35">
      <c r="A5254" s="125"/>
      <c r="B5254" s="126"/>
      <c r="C5254" s="50" t="s">
        <v>192</v>
      </c>
      <c r="D5254" s="28">
        <v>0.2</v>
      </c>
      <c r="E5254" s="27">
        <v>0</v>
      </c>
    </row>
    <row r="5255" spans="1:5" x14ac:dyDescent="0.35">
      <c r="A5255" s="125"/>
      <c r="B5255" s="126"/>
      <c r="C5255" s="50" t="s">
        <v>193</v>
      </c>
      <c r="D5255" s="28">
        <v>0.25</v>
      </c>
      <c r="E5255" s="27">
        <v>0</v>
      </c>
    </row>
    <row r="5256" spans="1:5" x14ac:dyDescent="0.35">
      <c r="A5256" s="125"/>
      <c r="B5256" s="126"/>
      <c r="C5256" s="50" t="s">
        <v>194</v>
      </c>
      <c r="D5256" s="28">
        <v>0.3</v>
      </c>
      <c r="E5256" s="27">
        <v>0</v>
      </c>
    </row>
    <row r="5257" spans="1:5" x14ac:dyDescent="0.35">
      <c r="A5257" s="125"/>
      <c r="B5257" s="126"/>
      <c r="C5257" s="50" t="s">
        <v>195</v>
      </c>
      <c r="D5257" s="28">
        <v>0.35</v>
      </c>
      <c r="E5257" s="27">
        <v>0</v>
      </c>
    </row>
    <row r="5258" spans="1:5" x14ac:dyDescent="0.35">
      <c r="A5258" s="125"/>
      <c r="B5258" s="126"/>
      <c r="C5258" s="50" t="s">
        <v>196</v>
      </c>
      <c r="D5258" s="28">
        <v>0.4</v>
      </c>
      <c r="E5258" s="27">
        <v>0</v>
      </c>
    </row>
    <row r="5259" spans="1:5" x14ac:dyDescent="0.35">
      <c r="A5259" s="125"/>
      <c r="B5259" s="126"/>
      <c r="C5259" s="50" t="s">
        <v>197</v>
      </c>
      <c r="D5259" s="28">
        <v>0.45</v>
      </c>
      <c r="E5259" s="27">
        <v>0</v>
      </c>
    </row>
    <row r="5260" spans="1:5" x14ac:dyDescent="0.35">
      <c r="A5260" s="125"/>
      <c r="B5260" s="126"/>
      <c r="C5260" s="50" t="s">
        <v>198</v>
      </c>
      <c r="D5260" s="28">
        <v>0.5</v>
      </c>
      <c r="E5260" s="27">
        <v>0</v>
      </c>
    </row>
    <row r="5261" spans="1:5" x14ac:dyDescent="0.35">
      <c r="A5261" s="125"/>
      <c r="B5261" s="126"/>
      <c r="C5261" s="50" t="s">
        <v>199</v>
      </c>
      <c r="D5261" s="28">
        <v>0.55000000000000004</v>
      </c>
      <c r="E5261" s="27">
        <v>0</v>
      </c>
    </row>
    <row r="5262" spans="1:5" x14ac:dyDescent="0.35">
      <c r="A5262" s="125"/>
      <c r="B5262" s="126"/>
      <c r="C5262" s="50" t="s">
        <v>200</v>
      </c>
      <c r="D5262" s="28">
        <v>0.6</v>
      </c>
      <c r="E5262" s="27">
        <v>0</v>
      </c>
    </row>
    <row r="5263" spans="1:5" x14ac:dyDescent="0.35">
      <c r="A5263" s="125"/>
      <c r="B5263" s="126"/>
      <c r="C5263" s="50" t="s">
        <v>201</v>
      </c>
      <c r="D5263" s="28">
        <v>0.65</v>
      </c>
      <c r="E5263" s="27">
        <v>0</v>
      </c>
    </row>
    <row r="5264" spans="1:5" x14ac:dyDescent="0.35">
      <c r="A5264" s="125"/>
      <c r="B5264" s="126"/>
      <c r="C5264" s="50" t="s">
        <v>202</v>
      </c>
      <c r="D5264" s="28">
        <v>0.7</v>
      </c>
      <c r="E5264" s="27">
        <v>0</v>
      </c>
    </row>
    <row r="5265" spans="1:5" x14ac:dyDescent="0.35">
      <c r="A5265" s="125"/>
      <c r="B5265" s="126"/>
      <c r="C5265" s="50" t="s">
        <v>203</v>
      </c>
      <c r="D5265" s="28">
        <v>0.75</v>
      </c>
      <c r="E5265" s="27">
        <v>0</v>
      </c>
    </row>
    <row r="5266" spans="1:5" x14ac:dyDescent="0.35">
      <c r="A5266" s="125"/>
      <c r="B5266" s="126"/>
      <c r="C5266" s="50" t="s">
        <v>204</v>
      </c>
      <c r="D5266" s="28">
        <v>0.8</v>
      </c>
      <c r="E5266" s="27">
        <v>0</v>
      </c>
    </row>
    <row r="5267" spans="1:5" x14ac:dyDescent="0.35">
      <c r="A5267" s="125"/>
      <c r="B5267" s="126"/>
      <c r="C5267" s="50" t="s">
        <v>205</v>
      </c>
      <c r="D5267" s="28">
        <v>0.85</v>
      </c>
      <c r="E5267" s="27">
        <v>0</v>
      </c>
    </row>
    <row r="5268" spans="1:5" x14ac:dyDescent="0.35">
      <c r="A5268" s="125"/>
      <c r="B5268" s="126"/>
      <c r="C5268" s="50" t="s">
        <v>206</v>
      </c>
      <c r="D5268" s="28">
        <v>0.9</v>
      </c>
      <c r="E5268" s="27">
        <v>0</v>
      </c>
    </row>
    <row r="5269" spans="1:5" x14ac:dyDescent="0.35">
      <c r="A5269" s="125"/>
      <c r="B5269" s="126"/>
      <c r="C5269" s="50" t="s">
        <v>207</v>
      </c>
      <c r="D5269" s="28">
        <v>0.95</v>
      </c>
      <c r="E5269" s="27">
        <v>0</v>
      </c>
    </row>
    <row r="5270" spans="1:5" x14ac:dyDescent="0.35">
      <c r="A5270" s="125"/>
      <c r="B5270" s="126"/>
      <c r="C5270" s="50" t="s">
        <v>208</v>
      </c>
      <c r="D5270" s="28">
        <v>1</v>
      </c>
      <c r="E5270" s="27">
        <v>0</v>
      </c>
    </row>
    <row r="5271" spans="1:5" x14ac:dyDescent="0.35">
      <c r="A5271" s="125"/>
      <c r="B5271" s="126"/>
      <c r="C5271" s="49" t="s">
        <v>134</v>
      </c>
      <c r="D5271" s="26" t="s">
        <v>136</v>
      </c>
      <c r="E5271" s="26" t="s">
        <v>136</v>
      </c>
    </row>
    <row r="5272" spans="1:5" x14ac:dyDescent="0.35">
      <c r="A5272" s="125"/>
      <c r="B5272" s="126"/>
    </row>
    <row r="5273" spans="1:5" x14ac:dyDescent="0.35">
      <c r="A5273" s="125"/>
      <c r="B5273" s="126"/>
    </row>
    <row r="5274" spans="1:5" x14ac:dyDescent="0.35">
      <c r="A5274" s="125"/>
      <c r="B5274" s="126"/>
    </row>
    <row r="5275" spans="1:5" ht="15" customHeight="1" x14ac:dyDescent="0.35">
      <c r="A5275" s="125">
        <f>A5250+1</f>
        <v>212</v>
      </c>
      <c r="B5275" s="126" t="str">
        <f>"Lista  "  &amp;A5275&amp; "  "&amp; LOOKUP(A5275,'entrada datos Urbanizacion'!$E$5:$E$148,'entrada datos Urbanizacion'!$I$5:$I$148)</f>
        <v>Lista  212  todo-uno</v>
      </c>
      <c r="C5275" s="49" t="s">
        <v>252</v>
      </c>
      <c r="D5275" s="27">
        <v>0</v>
      </c>
      <c r="E5275" s="27">
        <v>0</v>
      </c>
    </row>
    <row r="5276" spans="1:5" ht="15" customHeight="1" x14ac:dyDescent="0.35">
      <c r="A5276" s="125"/>
      <c r="B5276" s="126"/>
      <c r="C5276" s="50" t="s">
        <v>189</v>
      </c>
      <c r="D5276" s="28">
        <v>0.05</v>
      </c>
      <c r="E5276" s="27">
        <v>0</v>
      </c>
    </row>
    <row r="5277" spans="1:5" x14ac:dyDescent="0.35">
      <c r="A5277" s="125"/>
      <c r="B5277" s="126"/>
      <c r="C5277" s="50" t="s">
        <v>190</v>
      </c>
      <c r="D5277" s="28">
        <v>0.1</v>
      </c>
      <c r="E5277" s="27">
        <v>0</v>
      </c>
    </row>
    <row r="5278" spans="1:5" x14ac:dyDescent="0.35">
      <c r="A5278" s="125"/>
      <c r="B5278" s="126"/>
      <c r="C5278" s="50" t="s">
        <v>191</v>
      </c>
      <c r="D5278" s="28">
        <v>0.15</v>
      </c>
      <c r="E5278" s="27">
        <v>0</v>
      </c>
    </row>
    <row r="5279" spans="1:5" x14ac:dyDescent="0.35">
      <c r="A5279" s="125"/>
      <c r="B5279" s="126"/>
      <c r="C5279" s="50" t="s">
        <v>192</v>
      </c>
      <c r="D5279" s="28">
        <v>0.2</v>
      </c>
      <c r="E5279" s="27">
        <v>0</v>
      </c>
    </row>
    <row r="5280" spans="1:5" x14ac:dyDescent="0.35">
      <c r="A5280" s="125"/>
      <c r="B5280" s="126"/>
      <c r="C5280" s="50" t="s">
        <v>193</v>
      </c>
      <c r="D5280" s="28">
        <v>0.25</v>
      </c>
      <c r="E5280" s="27">
        <v>0</v>
      </c>
    </row>
    <row r="5281" spans="1:5" x14ac:dyDescent="0.35">
      <c r="A5281" s="125"/>
      <c r="B5281" s="126"/>
      <c r="C5281" s="50" t="s">
        <v>194</v>
      </c>
      <c r="D5281" s="28">
        <v>0.3</v>
      </c>
      <c r="E5281" s="27">
        <v>0</v>
      </c>
    </row>
    <row r="5282" spans="1:5" x14ac:dyDescent="0.35">
      <c r="A5282" s="125"/>
      <c r="B5282" s="126"/>
      <c r="C5282" s="50" t="s">
        <v>195</v>
      </c>
      <c r="D5282" s="28">
        <v>0.35</v>
      </c>
      <c r="E5282" s="27">
        <v>0</v>
      </c>
    </row>
    <row r="5283" spans="1:5" x14ac:dyDescent="0.35">
      <c r="A5283" s="125"/>
      <c r="B5283" s="126"/>
      <c r="C5283" s="50" t="s">
        <v>196</v>
      </c>
      <c r="D5283" s="28">
        <v>0.4</v>
      </c>
      <c r="E5283" s="27">
        <v>0</v>
      </c>
    </row>
    <row r="5284" spans="1:5" x14ac:dyDescent="0.35">
      <c r="A5284" s="125"/>
      <c r="B5284" s="126"/>
      <c r="C5284" s="50" t="s">
        <v>197</v>
      </c>
      <c r="D5284" s="28">
        <v>0.45</v>
      </c>
      <c r="E5284" s="27">
        <v>0</v>
      </c>
    </row>
    <row r="5285" spans="1:5" x14ac:dyDescent="0.35">
      <c r="A5285" s="125"/>
      <c r="B5285" s="126"/>
      <c r="C5285" s="50" t="s">
        <v>198</v>
      </c>
      <c r="D5285" s="28">
        <v>0.5</v>
      </c>
      <c r="E5285" s="27">
        <v>0</v>
      </c>
    </row>
    <row r="5286" spans="1:5" x14ac:dyDescent="0.35">
      <c r="A5286" s="125"/>
      <c r="B5286" s="126"/>
      <c r="C5286" s="50" t="s">
        <v>199</v>
      </c>
      <c r="D5286" s="28">
        <v>0.55000000000000004</v>
      </c>
      <c r="E5286" s="27">
        <v>0</v>
      </c>
    </row>
    <row r="5287" spans="1:5" x14ac:dyDescent="0.35">
      <c r="A5287" s="125"/>
      <c r="B5287" s="126"/>
      <c r="C5287" s="50" t="s">
        <v>200</v>
      </c>
      <c r="D5287" s="28">
        <v>0.6</v>
      </c>
      <c r="E5287" s="27">
        <v>0</v>
      </c>
    </row>
    <row r="5288" spans="1:5" x14ac:dyDescent="0.35">
      <c r="A5288" s="125"/>
      <c r="B5288" s="126"/>
      <c r="C5288" s="50" t="s">
        <v>201</v>
      </c>
      <c r="D5288" s="28">
        <v>0.65</v>
      </c>
      <c r="E5288" s="27">
        <v>0</v>
      </c>
    </row>
    <row r="5289" spans="1:5" x14ac:dyDescent="0.35">
      <c r="A5289" s="125"/>
      <c r="B5289" s="126"/>
      <c r="C5289" s="50" t="s">
        <v>202</v>
      </c>
      <c r="D5289" s="28">
        <v>0.7</v>
      </c>
      <c r="E5289" s="27">
        <v>0</v>
      </c>
    </row>
    <row r="5290" spans="1:5" x14ac:dyDescent="0.35">
      <c r="A5290" s="125"/>
      <c r="B5290" s="126"/>
      <c r="C5290" s="50" t="s">
        <v>203</v>
      </c>
      <c r="D5290" s="28">
        <v>0.75</v>
      </c>
      <c r="E5290" s="27">
        <v>0</v>
      </c>
    </row>
    <row r="5291" spans="1:5" x14ac:dyDescent="0.35">
      <c r="A5291" s="125"/>
      <c r="B5291" s="126"/>
      <c r="C5291" s="50" t="s">
        <v>204</v>
      </c>
      <c r="D5291" s="28">
        <v>0.8</v>
      </c>
      <c r="E5291" s="27">
        <v>0</v>
      </c>
    </row>
    <row r="5292" spans="1:5" x14ac:dyDescent="0.35">
      <c r="A5292" s="125"/>
      <c r="B5292" s="126"/>
      <c r="C5292" s="50" t="s">
        <v>205</v>
      </c>
      <c r="D5292" s="28">
        <v>0.85</v>
      </c>
      <c r="E5292" s="27">
        <v>0</v>
      </c>
    </row>
    <row r="5293" spans="1:5" x14ac:dyDescent="0.35">
      <c r="A5293" s="125"/>
      <c r="B5293" s="126"/>
      <c r="C5293" s="50" t="s">
        <v>206</v>
      </c>
      <c r="D5293" s="28">
        <v>0.9</v>
      </c>
      <c r="E5293" s="27">
        <v>0</v>
      </c>
    </row>
    <row r="5294" spans="1:5" x14ac:dyDescent="0.35">
      <c r="A5294" s="125"/>
      <c r="B5294" s="126"/>
      <c r="C5294" s="50" t="s">
        <v>207</v>
      </c>
      <c r="D5294" s="28">
        <v>0.95</v>
      </c>
      <c r="E5294" s="27">
        <v>0</v>
      </c>
    </row>
    <row r="5295" spans="1:5" x14ac:dyDescent="0.35">
      <c r="A5295" s="125"/>
      <c r="B5295" s="126"/>
      <c r="C5295" s="50" t="s">
        <v>208</v>
      </c>
      <c r="D5295" s="28">
        <v>1</v>
      </c>
      <c r="E5295" s="27">
        <v>0</v>
      </c>
    </row>
    <row r="5296" spans="1:5" x14ac:dyDescent="0.35">
      <c r="A5296" s="125"/>
      <c r="B5296" s="126"/>
      <c r="C5296" s="49" t="s">
        <v>134</v>
      </c>
      <c r="D5296" s="26" t="s">
        <v>136</v>
      </c>
      <c r="E5296" s="26" t="s">
        <v>136</v>
      </c>
    </row>
    <row r="5297" spans="1:5" x14ac:dyDescent="0.35">
      <c r="A5297" s="125"/>
      <c r="B5297" s="126"/>
    </row>
    <row r="5298" spans="1:5" x14ac:dyDescent="0.35">
      <c r="A5298" s="125"/>
      <c r="B5298" s="126"/>
    </row>
    <row r="5299" spans="1:5" x14ac:dyDescent="0.35">
      <c r="A5299" s="125"/>
      <c r="B5299" s="126"/>
    </row>
    <row r="5300" spans="1:5" ht="15" customHeight="1" x14ac:dyDescent="0.35">
      <c r="A5300" s="125">
        <f>A5275+1</f>
        <v>213</v>
      </c>
      <c r="B5300" s="126" t="str">
        <f>"Lista  "  &amp;A5300&amp; "  "&amp; LOOKUP(A5300,'entrada datos Urbanizacion'!$E$5:$E$148,'entrada datos Urbanizacion'!$I$5:$I$148)</f>
        <v>Lista  213  macadam</v>
      </c>
      <c r="C5300" s="49" t="s">
        <v>252</v>
      </c>
      <c r="D5300" s="27">
        <v>0</v>
      </c>
      <c r="E5300" s="27">
        <v>0</v>
      </c>
    </row>
    <row r="5301" spans="1:5" ht="15" customHeight="1" x14ac:dyDescent="0.35">
      <c r="A5301" s="125"/>
      <c r="B5301" s="126"/>
      <c r="C5301" s="50" t="s">
        <v>189</v>
      </c>
      <c r="D5301" s="28">
        <v>0.05</v>
      </c>
      <c r="E5301" s="27">
        <v>0</v>
      </c>
    </row>
    <row r="5302" spans="1:5" x14ac:dyDescent="0.35">
      <c r="A5302" s="125"/>
      <c r="B5302" s="126"/>
      <c r="C5302" s="50" t="s">
        <v>190</v>
      </c>
      <c r="D5302" s="28">
        <v>0.1</v>
      </c>
      <c r="E5302" s="27">
        <v>0</v>
      </c>
    </row>
    <row r="5303" spans="1:5" x14ac:dyDescent="0.35">
      <c r="A5303" s="125"/>
      <c r="B5303" s="126"/>
      <c r="C5303" s="50" t="s">
        <v>191</v>
      </c>
      <c r="D5303" s="28">
        <v>0.15</v>
      </c>
      <c r="E5303" s="27">
        <v>0</v>
      </c>
    </row>
    <row r="5304" spans="1:5" x14ac:dyDescent="0.35">
      <c r="A5304" s="125"/>
      <c r="B5304" s="126"/>
      <c r="C5304" s="50" t="s">
        <v>192</v>
      </c>
      <c r="D5304" s="28">
        <v>0.2</v>
      </c>
      <c r="E5304" s="27">
        <v>0</v>
      </c>
    </row>
    <row r="5305" spans="1:5" x14ac:dyDescent="0.35">
      <c r="A5305" s="125"/>
      <c r="B5305" s="126"/>
      <c r="C5305" s="50" t="s">
        <v>193</v>
      </c>
      <c r="D5305" s="28">
        <v>0.25</v>
      </c>
      <c r="E5305" s="27">
        <v>0</v>
      </c>
    </row>
    <row r="5306" spans="1:5" x14ac:dyDescent="0.35">
      <c r="A5306" s="125"/>
      <c r="B5306" s="126"/>
      <c r="C5306" s="50" t="s">
        <v>194</v>
      </c>
      <c r="D5306" s="28">
        <v>0.3</v>
      </c>
      <c r="E5306" s="27">
        <v>0</v>
      </c>
    </row>
    <row r="5307" spans="1:5" x14ac:dyDescent="0.35">
      <c r="A5307" s="125"/>
      <c r="B5307" s="126"/>
      <c r="C5307" s="50" t="s">
        <v>195</v>
      </c>
      <c r="D5307" s="28">
        <v>0.35</v>
      </c>
      <c r="E5307" s="27">
        <v>0</v>
      </c>
    </row>
    <row r="5308" spans="1:5" x14ac:dyDescent="0.35">
      <c r="A5308" s="125"/>
      <c r="B5308" s="126"/>
      <c r="C5308" s="50" t="s">
        <v>196</v>
      </c>
      <c r="D5308" s="28">
        <v>0.4</v>
      </c>
      <c r="E5308" s="27">
        <v>0</v>
      </c>
    </row>
    <row r="5309" spans="1:5" x14ac:dyDescent="0.35">
      <c r="A5309" s="125"/>
      <c r="B5309" s="126"/>
      <c r="C5309" s="50" t="s">
        <v>197</v>
      </c>
      <c r="D5309" s="28">
        <v>0.45</v>
      </c>
      <c r="E5309" s="27">
        <v>0</v>
      </c>
    </row>
    <row r="5310" spans="1:5" x14ac:dyDescent="0.35">
      <c r="A5310" s="125"/>
      <c r="B5310" s="126"/>
      <c r="C5310" s="50" t="s">
        <v>198</v>
      </c>
      <c r="D5310" s="28">
        <v>0.5</v>
      </c>
      <c r="E5310" s="27">
        <v>0</v>
      </c>
    </row>
    <row r="5311" spans="1:5" x14ac:dyDescent="0.35">
      <c r="A5311" s="125"/>
      <c r="B5311" s="126"/>
      <c r="C5311" s="50" t="s">
        <v>199</v>
      </c>
      <c r="D5311" s="28">
        <v>0.55000000000000004</v>
      </c>
      <c r="E5311" s="27">
        <v>0</v>
      </c>
    </row>
    <row r="5312" spans="1:5" x14ac:dyDescent="0.35">
      <c r="A5312" s="125"/>
      <c r="B5312" s="126"/>
      <c r="C5312" s="50" t="s">
        <v>200</v>
      </c>
      <c r="D5312" s="28">
        <v>0.6</v>
      </c>
      <c r="E5312" s="27">
        <v>0</v>
      </c>
    </row>
    <row r="5313" spans="1:5" x14ac:dyDescent="0.35">
      <c r="A5313" s="125"/>
      <c r="B5313" s="126"/>
      <c r="C5313" s="50" t="s">
        <v>201</v>
      </c>
      <c r="D5313" s="28">
        <v>0.65</v>
      </c>
      <c r="E5313" s="27">
        <v>0</v>
      </c>
    </row>
    <row r="5314" spans="1:5" x14ac:dyDescent="0.35">
      <c r="A5314" s="125"/>
      <c r="B5314" s="126"/>
      <c r="C5314" s="50" t="s">
        <v>202</v>
      </c>
      <c r="D5314" s="28">
        <v>0.7</v>
      </c>
      <c r="E5314" s="27">
        <v>0</v>
      </c>
    </row>
    <row r="5315" spans="1:5" x14ac:dyDescent="0.35">
      <c r="A5315" s="125"/>
      <c r="B5315" s="126"/>
      <c r="C5315" s="50" t="s">
        <v>203</v>
      </c>
      <c r="D5315" s="28">
        <v>0.75</v>
      </c>
      <c r="E5315" s="27">
        <v>0</v>
      </c>
    </row>
    <row r="5316" spans="1:5" x14ac:dyDescent="0.35">
      <c r="A5316" s="125"/>
      <c r="B5316" s="126"/>
      <c r="C5316" s="50" t="s">
        <v>204</v>
      </c>
      <c r="D5316" s="28">
        <v>0.8</v>
      </c>
      <c r="E5316" s="27">
        <v>0</v>
      </c>
    </row>
    <row r="5317" spans="1:5" x14ac:dyDescent="0.35">
      <c r="A5317" s="125"/>
      <c r="B5317" s="126"/>
      <c r="C5317" s="50" t="s">
        <v>205</v>
      </c>
      <c r="D5317" s="28">
        <v>0.85</v>
      </c>
      <c r="E5317" s="27">
        <v>0</v>
      </c>
    </row>
    <row r="5318" spans="1:5" x14ac:dyDescent="0.35">
      <c r="A5318" s="125"/>
      <c r="B5318" s="126"/>
      <c r="C5318" s="50" t="s">
        <v>206</v>
      </c>
      <c r="D5318" s="28">
        <v>0.9</v>
      </c>
      <c r="E5318" s="27">
        <v>0</v>
      </c>
    </row>
    <row r="5319" spans="1:5" x14ac:dyDescent="0.35">
      <c r="A5319" s="125"/>
      <c r="B5319" s="126"/>
      <c r="C5319" s="50" t="s">
        <v>207</v>
      </c>
      <c r="D5319" s="28">
        <v>0.95</v>
      </c>
      <c r="E5319" s="27">
        <v>0</v>
      </c>
    </row>
    <row r="5320" spans="1:5" x14ac:dyDescent="0.35">
      <c r="A5320" s="125"/>
      <c r="B5320" s="126"/>
      <c r="C5320" s="50" t="s">
        <v>208</v>
      </c>
      <c r="D5320" s="28">
        <v>1</v>
      </c>
      <c r="E5320" s="27">
        <v>0</v>
      </c>
    </row>
    <row r="5321" spans="1:5" x14ac:dyDescent="0.35">
      <c r="A5321" s="125"/>
      <c r="B5321" s="126"/>
      <c r="C5321" s="49" t="s">
        <v>134</v>
      </c>
      <c r="D5321" s="26" t="s">
        <v>136</v>
      </c>
      <c r="E5321" s="26" t="s">
        <v>136</v>
      </c>
    </row>
    <row r="5322" spans="1:5" x14ac:dyDescent="0.35">
      <c r="A5322" s="125"/>
      <c r="B5322" s="126"/>
    </row>
    <row r="5323" spans="1:5" x14ac:dyDescent="0.35">
      <c r="A5323" s="125"/>
      <c r="B5323" s="126"/>
    </row>
    <row r="5324" spans="1:5" x14ac:dyDescent="0.35">
      <c r="A5324" s="125"/>
      <c r="B5324" s="126"/>
    </row>
    <row r="5325" spans="1:5" ht="15" customHeight="1" x14ac:dyDescent="0.35">
      <c r="A5325" s="125">
        <f>A5300+1</f>
        <v>214</v>
      </c>
      <c r="B5325" s="126" t="str">
        <f>"Lista  "  &amp;A5325&amp; "  "&amp; LOOKUP(A5325,'entrada datos Urbanizacion'!$E$5:$E$148,'entrada datos Urbanizacion'!$I$5:$I$148)</f>
        <v>Lista  214  zahorra</v>
      </c>
      <c r="C5325" s="49" t="s">
        <v>252</v>
      </c>
      <c r="D5325" s="27">
        <v>0</v>
      </c>
      <c r="E5325" s="27">
        <v>0</v>
      </c>
    </row>
    <row r="5326" spans="1:5" ht="15" customHeight="1" x14ac:dyDescent="0.35">
      <c r="A5326" s="125"/>
      <c r="B5326" s="126"/>
      <c r="C5326" s="50" t="s">
        <v>189</v>
      </c>
      <c r="D5326" s="28">
        <v>0.05</v>
      </c>
      <c r="E5326" s="27">
        <v>0</v>
      </c>
    </row>
    <row r="5327" spans="1:5" x14ac:dyDescent="0.35">
      <c r="A5327" s="125"/>
      <c r="B5327" s="126"/>
      <c r="C5327" s="50" t="s">
        <v>190</v>
      </c>
      <c r="D5327" s="28">
        <v>0.1</v>
      </c>
      <c r="E5327" s="27">
        <v>0</v>
      </c>
    </row>
    <row r="5328" spans="1:5" x14ac:dyDescent="0.35">
      <c r="A5328" s="125"/>
      <c r="B5328" s="126"/>
      <c r="C5328" s="50" t="s">
        <v>191</v>
      </c>
      <c r="D5328" s="28">
        <v>0.15</v>
      </c>
      <c r="E5328" s="27">
        <v>0</v>
      </c>
    </row>
    <row r="5329" spans="1:5" x14ac:dyDescent="0.35">
      <c r="A5329" s="125"/>
      <c r="B5329" s="126"/>
      <c r="C5329" s="50" t="s">
        <v>192</v>
      </c>
      <c r="D5329" s="28">
        <v>0.2</v>
      </c>
      <c r="E5329" s="27">
        <v>0</v>
      </c>
    </row>
    <row r="5330" spans="1:5" x14ac:dyDescent="0.35">
      <c r="A5330" s="125"/>
      <c r="B5330" s="126"/>
      <c r="C5330" s="50" t="s">
        <v>193</v>
      </c>
      <c r="D5330" s="28">
        <v>0.25</v>
      </c>
      <c r="E5330" s="27">
        <v>0</v>
      </c>
    </row>
    <row r="5331" spans="1:5" x14ac:dyDescent="0.35">
      <c r="A5331" s="125"/>
      <c r="B5331" s="126"/>
      <c r="C5331" s="50" t="s">
        <v>194</v>
      </c>
      <c r="D5331" s="28">
        <v>0.3</v>
      </c>
      <c r="E5331" s="27">
        <v>0</v>
      </c>
    </row>
    <row r="5332" spans="1:5" x14ac:dyDescent="0.35">
      <c r="A5332" s="125"/>
      <c r="B5332" s="126"/>
      <c r="C5332" s="50" t="s">
        <v>195</v>
      </c>
      <c r="D5332" s="28">
        <v>0.35</v>
      </c>
      <c r="E5332" s="27">
        <v>0</v>
      </c>
    </row>
    <row r="5333" spans="1:5" x14ac:dyDescent="0.35">
      <c r="A5333" s="125"/>
      <c r="B5333" s="126"/>
      <c r="C5333" s="50" t="s">
        <v>196</v>
      </c>
      <c r="D5333" s="28">
        <v>0.4</v>
      </c>
      <c r="E5333" s="27">
        <v>0</v>
      </c>
    </row>
    <row r="5334" spans="1:5" x14ac:dyDescent="0.35">
      <c r="A5334" s="125"/>
      <c r="B5334" s="126"/>
      <c r="C5334" s="50" t="s">
        <v>197</v>
      </c>
      <c r="D5334" s="28">
        <v>0.45</v>
      </c>
      <c r="E5334" s="27">
        <v>0</v>
      </c>
    </row>
    <row r="5335" spans="1:5" x14ac:dyDescent="0.35">
      <c r="A5335" s="125"/>
      <c r="B5335" s="126"/>
      <c r="C5335" s="50" t="s">
        <v>198</v>
      </c>
      <c r="D5335" s="28">
        <v>0.5</v>
      </c>
      <c r="E5335" s="27">
        <v>0</v>
      </c>
    </row>
    <row r="5336" spans="1:5" x14ac:dyDescent="0.35">
      <c r="A5336" s="125"/>
      <c r="B5336" s="126"/>
      <c r="C5336" s="50" t="s">
        <v>199</v>
      </c>
      <c r="D5336" s="28">
        <v>0.55000000000000004</v>
      </c>
      <c r="E5336" s="27">
        <v>0</v>
      </c>
    </row>
    <row r="5337" spans="1:5" x14ac:dyDescent="0.35">
      <c r="A5337" s="125"/>
      <c r="B5337" s="126"/>
      <c r="C5337" s="50" t="s">
        <v>200</v>
      </c>
      <c r="D5337" s="28">
        <v>0.6</v>
      </c>
      <c r="E5337" s="27">
        <v>0</v>
      </c>
    </row>
    <row r="5338" spans="1:5" x14ac:dyDescent="0.35">
      <c r="A5338" s="125"/>
      <c r="B5338" s="126"/>
      <c r="C5338" s="50" t="s">
        <v>201</v>
      </c>
      <c r="D5338" s="28">
        <v>0.65</v>
      </c>
      <c r="E5338" s="27">
        <v>0</v>
      </c>
    </row>
    <row r="5339" spans="1:5" x14ac:dyDescent="0.35">
      <c r="A5339" s="125"/>
      <c r="B5339" s="126"/>
      <c r="C5339" s="50" t="s">
        <v>202</v>
      </c>
      <c r="D5339" s="28">
        <v>0.7</v>
      </c>
      <c r="E5339" s="27">
        <v>0</v>
      </c>
    </row>
    <row r="5340" spans="1:5" x14ac:dyDescent="0.35">
      <c r="A5340" s="125"/>
      <c r="B5340" s="126"/>
      <c r="C5340" s="50" t="s">
        <v>203</v>
      </c>
      <c r="D5340" s="28">
        <v>0.75</v>
      </c>
      <c r="E5340" s="27">
        <v>0</v>
      </c>
    </row>
    <row r="5341" spans="1:5" x14ac:dyDescent="0.35">
      <c r="A5341" s="125"/>
      <c r="B5341" s="126"/>
      <c r="C5341" s="50" t="s">
        <v>204</v>
      </c>
      <c r="D5341" s="28">
        <v>0.8</v>
      </c>
      <c r="E5341" s="27">
        <v>0</v>
      </c>
    </row>
    <row r="5342" spans="1:5" x14ac:dyDescent="0.35">
      <c r="A5342" s="125"/>
      <c r="B5342" s="126"/>
      <c r="C5342" s="50" t="s">
        <v>205</v>
      </c>
      <c r="D5342" s="28">
        <v>0.85</v>
      </c>
      <c r="E5342" s="27">
        <v>0</v>
      </c>
    </row>
    <row r="5343" spans="1:5" x14ac:dyDescent="0.35">
      <c r="A5343" s="125"/>
      <c r="B5343" s="126"/>
      <c r="C5343" s="50" t="s">
        <v>206</v>
      </c>
      <c r="D5343" s="28">
        <v>0.9</v>
      </c>
      <c r="E5343" s="27">
        <v>0</v>
      </c>
    </row>
    <row r="5344" spans="1:5" x14ac:dyDescent="0.35">
      <c r="A5344" s="125"/>
      <c r="B5344" s="126"/>
      <c r="C5344" s="50" t="s">
        <v>207</v>
      </c>
      <c r="D5344" s="28">
        <v>0.95</v>
      </c>
      <c r="E5344" s="27">
        <v>0</v>
      </c>
    </row>
    <row r="5345" spans="1:5" x14ac:dyDescent="0.35">
      <c r="A5345" s="125"/>
      <c r="B5345" s="126"/>
      <c r="C5345" s="50" t="s">
        <v>208</v>
      </c>
      <c r="D5345" s="28">
        <v>1</v>
      </c>
      <c r="E5345" s="27">
        <v>0</v>
      </c>
    </row>
    <row r="5346" spans="1:5" x14ac:dyDescent="0.35">
      <c r="A5346" s="125"/>
      <c r="B5346" s="126"/>
      <c r="C5346" s="49" t="s">
        <v>134</v>
      </c>
      <c r="D5346" s="26" t="s">
        <v>136</v>
      </c>
      <c r="E5346" s="26" t="s">
        <v>136</v>
      </c>
    </row>
    <row r="5347" spans="1:5" x14ac:dyDescent="0.35">
      <c r="A5347" s="125"/>
      <c r="B5347" s="126"/>
    </row>
    <row r="5348" spans="1:5" x14ac:dyDescent="0.35">
      <c r="A5348" s="125"/>
      <c r="B5348" s="126"/>
    </row>
    <row r="5349" spans="1:5" x14ac:dyDescent="0.35">
      <c r="A5349" s="125"/>
      <c r="B5349" s="126"/>
    </row>
    <row r="5350" spans="1:5" ht="15" customHeight="1" x14ac:dyDescent="0.35">
      <c r="A5350" s="125">
        <f>A5325+1</f>
        <v>215</v>
      </c>
      <c r="B5350" s="126" t="str">
        <f>"Lista  "  &amp;A5350&amp; "  "&amp; LOOKUP(A5350,'entrada datos Urbanizacion'!$E$5:$E$148,'entrada datos Urbanizacion'!$I$5:$I$148)</f>
        <v>Lista  215  otros</v>
      </c>
      <c r="C5350" s="49" t="s">
        <v>252</v>
      </c>
      <c r="D5350" s="27">
        <v>0</v>
      </c>
      <c r="E5350" s="27">
        <v>0</v>
      </c>
    </row>
    <row r="5351" spans="1:5" ht="15" customHeight="1" x14ac:dyDescent="0.35">
      <c r="A5351" s="125"/>
      <c r="B5351" s="126"/>
      <c r="C5351" s="50" t="s">
        <v>189</v>
      </c>
      <c r="D5351" s="28">
        <v>0.05</v>
      </c>
      <c r="E5351" s="27">
        <v>0</v>
      </c>
    </row>
    <row r="5352" spans="1:5" x14ac:dyDescent="0.35">
      <c r="A5352" s="125"/>
      <c r="B5352" s="126"/>
      <c r="C5352" s="50" t="s">
        <v>190</v>
      </c>
      <c r="D5352" s="28">
        <v>0.1</v>
      </c>
      <c r="E5352" s="27">
        <v>0</v>
      </c>
    </row>
    <row r="5353" spans="1:5" x14ac:dyDescent="0.35">
      <c r="A5353" s="125"/>
      <c r="B5353" s="126"/>
      <c r="C5353" s="50" t="s">
        <v>191</v>
      </c>
      <c r="D5353" s="28">
        <v>0.15</v>
      </c>
      <c r="E5353" s="27">
        <v>0</v>
      </c>
    </row>
    <row r="5354" spans="1:5" x14ac:dyDescent="0.35">
      <c r="A5354" s="125"/>
      <c r="B5354" s="126"/>
      <c r="C5354" s="50" t="s">
        <v>192</v>
      </c>
      <c r="D5354" s="28">
        <v>0.2</v>
      </c>
      <c r="E5354" s="27">
        <v>0</v>
      </c>
    </row>
    <row r="5355" spans="1:5" x14ac:dyDescent="0.35">
      <c r="A5355" s="125"/>
      <c r="B5355" s="126"/>
      <c r="C5355" s="50" t="s">
        <v>193</v>
      </c>
      <c r="D5355" s="28">
        <v>0.25</v>
      </c>
      <c r="E5355" s="27">
        <v>0</v>
      </c>
    </row>
    <row r="5356" spans="1:5" x14ac:dyDescent="0.35">
      <c r="A5356" s="125"/>
      <c r="B5356" s="126"/>
      <c r="C5356" s="50" t="s">
        <v>194</v>
      </c>
      <c r="D5356" s="28">
        <v>0.3</v>
      </c>
      <c r="E5356" s="27">
        <v>0</v>
      </c>
    </row>
    <row r="5357" spans="1:5" x14ac:dyDescent="0.35">
      <c r="A5357" s="125"/>
      <c r="B5357" s="126"/>
      <c r="C5357" s="50" t="s">
        <v>195</v>
      </c>
      <c r="D5357" s="28">
        <v>0.35</v>
      </c>
      <c r="E5357" s="27">
        <v>0</v>
      </c>
    </row>
    <row r="5358" spans="1:5" x14ac:dyDescent="0.35">
      <c r="A5358" s="125"/>
      <c r="B5358" s="126"/>
      <c r="C5358" s="50" t="s">
        <v>196</v>
      </c>
      <c r="D5358" s="28">
        <v>0.4</v>
      </c>
      <c r="E5358" s="27">
        <v>0</v>
      </c>
    </row>
    <row r="5359" spans="1:5" x14ac:dyDescent="0.35">
      <c r="A5359" s="125"/>
      <c r="B5359" s="126"/>
      <c r="C5359" s="50" t="s">
        <v>197</v>
      </c>
      <c r="D5359" s="28">
        <v>0.45</v>
      </c>
      <c r="E5359" s="27">
        <v>0</v>
      </c>
    </row>
    <row r="5360" spans="1:5" x14ac:dyDescent="0.35">
      <c r="A5360" s="125"/>
      <c r="B5360" s="126"/>
      <c r="C5360" s="50" t="s">
        <v>198</v>
      </c>
      <c r="D5360" s="28">
        <v>0.5</v>
      </c>
      <c r="E5360" s="27">
        <v>0</v>
      </c>
    </row>
    <row r="5361" spans="1:5" x14ac:dyDescent="0.35">
      <c r="A5361" s="125"/>
      <c r="B5361" s="126"/>
      <c r="C5361" s="50" t="s">
        <v>199</v>
      </c>
      <c r="D5361" s="28">
        <v>0.55000000000000004</v>
      </c>
      <c r="E5361" s="27">
        <v>0</v>
      </c>
    </row>
    <row r="5362" spans="1:5" x14ac:dyDescent="0.35">
      <c r="A5362" s="125"/>
      <c r="B5362" s="126"/>
      <c r="C5362" s="50" t="s">
        <v>200</v>
      </c>
      <c r="D5362" s="28">
        <v>0.6</v>
      </c>
      <c r="E5362" s="27">
        <v>0</v>
      </c>
    </row>
    <row r="5363" spans="1:5" x14ac:dyDescent="0.35">
      <c r="A5363" s="125"/>
      <c r="B5363" s="126"/>
      <c r="C5363" s="50" t="s">
        <v>201</v>
      </c>
      <c r="D5363" s="28">
        <v>0.65</v>
      </c>
      <c r="E5363" s="27">
        <v>0</v>
      </c>
    </row>
    <row r="5364" spans="1:5" x14ac:dyDescent="0.35">
      <c r="A5364" s="125"/>
      <c r="B5364" s="126"/>
      <c r="C5364" s="50" t="s">
        <v>202</v>
      </c>
      <c r="D5364" s="28">
        <v>0.7</v>
      </c>
      <c r="E5364" s="27">
        <v>0</v>
      </c>
    </row>
    <row r="5365" spans="1:5" x14ac:dyDescent="0.35">
      <c r="A5365" s="125"/>
      <c r="B5365" s="126"/>
      <c r="C5365" s="50" t="s">
        <v>203</v>
      </c>
      <c r="D5365" s="28">
        <v>0.75</v>
      </c>
      <c r="E5365" s="27">
        <v>0</v>
      </c>
    </row>
    <row r="5366" spans="1:5" x14ac:dyDescent="0.35">
      <c r="A5366" s="125"/>
      <c r="B5366" s="126"/>
      <c r="C5366" s="50" t="s">
        <v>204</v>
      </c>
      <c r="D5366" s="28">
        <v>0.8</v>
      </c>
      <c r="E5366" s="27">
        <v>0</v>
      </c>
    </row>
    <row r="5367" spans="1:5" x14ac:dyDescent="0.35">
      <c r="A5367" s="125"/>
      <c r="B5367" s="126"/>
      <c r="C5367" s="50" t="s">
        <v>205</v>
      </c>
      <c r="D5367" s="28">
        <v>0.85</v>
      </c>
      <c r="E5367" s="27">
        <v>0</v>
      </c>
    </row>
    <row r="5368" spans="1:5" x14ac:dyDescent="0.35">
      <c r="A5368" s="125"/>
      <c r="B5368" s="126"/>
      <c r="C5368" s="50" t="s">
        <v>206</v>
      </c>
      <c r="D5368" s="28">
        <v>0.9</v>
      </c>
      <c r="E5368" s="27">
        <v>0</v>
      </c>
    </row>
    <row r="5369" spans="1:5" x14ac:dyDescent="0.35">
      <c r="A5369" s="125"/>
      <c r="B5369" s="126"/>
      <c r="C5369" s="50" t="s">
        <v>207</v>
      </c>
      <c r="D5369" s="28">
        <v>0.95</v>
      </c>
      <c r="E5369" s="27">
        <v>0</v>
      </c>
    </row>
    <row r="5370" spans="1:5" x14ac:dyDescent="0.35">
      <c r="A5370" s="125"/>
      <c r="B5370" s="126"/>
      <c r="C5370" s="50" t="s">
        <v>208</v>
      </c>
      <c r="D5370" s="28">
        <v>1</v>
      </c>
      <c r="E5370" s="27">
        <v>0</v>
      </c>
    </row>
    <row r="5371" spans="1:5" x14ac:dyDescent="0.35">
      <c r="A5371" s="125"/>
      <c r="B5371" s="126"/>
      <c r="C5371" s="49" t="s">
        <v>134</v>
      </c>
      <c r="D5371" s="26" t="s">
        <v>136</v>
      </c>
      <c r="E5371" s="26" t="s">
        <v>136</v>
      </c>
    </row>
    <row r="5372" spans="1:5" x14ac:dyDescent="0.35">
      <c r="A5372" s="125"/>
      <c r="B5372" s="126"/>
    </row>
    <row r="5373" spans="1:5" x14ac:dyDescent="0.35">
      <c r="A5373" s="125"/>
      <c r="B5373" s="126"/>
    </row>
    <row r="5374" spans="1:5" x14ac:dyDescent="0.35">
      <c r="A5374" s="125"/>
      <c r="B5374" s="126"/>
    </row>
    <row r="5375" spans="1:5" ht="15" customHeight="1" x14ac:dyDescent="0.35">
      <c r="A5375" s="125">
        <f>A5350+1</f>
        <v>216</v>
      </c>
      <c r="B5375" s="126" t="str">
        <f>"Lista  "  &amp;A5375&amp; "  "&amp; LOOKUP(A5375,'entrada datos Urbanizacion'!$E$5:$E$148,'entrada datos Urbanizacion'!$I$5:$I$148)</f>
        <v>Lista  216  pavimento de garbancillo</v>
      </c>
      <c r="C5375" s="49" t="s">
        <v>252</v>
      </c>
      <c r="D5375" s="27">
        <v>0</v>
      </c>
      <c r="E5375" s="27">
        <v>0</v>
      </c>
    </row>
    <row r="5376" spans="1:5" ht="15" customHeight="1" x14ac:dyDescent="0.35">
      <c r="A5376" s="125"/>
      <c r="B5376" s="126"/>
      <c r="C5376" s="50" t="s">
        <v>189</v>
      </c>
      <c r="D5376" s="28">
        <v>0.05</v>
      </c>
      <c r="E5376" s="27">
        <v>0</v>
      </c>
    </row>
    <row r="5377" spans="1:5" x14ac:dyDescent="0.35">
      <c r="A5377" s="125"/>
      <c r="B5377" s="126"/>
      <c r="C5377" s="50" t="s">
        <v>190</v>
      </c>
      <c r="D5377" s="28">
        <v>0.1</v>
      </c>
      <c r="E5377" s="27">
        <v>0</v>
      </c>
    </row>
    <row r="5378" spans="1:5" x14ac:dyDescent="0.35">
      <c r="A5378" s="125"/>
      <c r="B5378" s="126"/>
      <c r="C5378" s="50" t="s">
        <v>191</v>
      </c>
      <c r="D5378" s="28">
        <v>0.15</v>
      </c>
      <c r="E5378" s="27">
        <v>0</v>
      </c>
    </row>
    <row r="5379" spans="1:5" x14ac:dyDescent="0.35">
      <c r="A5379" s="125"/>
      <c r="B5379" s="126"/>
      <c r="C5379" s="50" t="s">
        <v>192</v>
      </c>
      <c r="D5379" s="28">
        <v>0.2</v>
      </c>
      <c r="E5379" s="27">
        <v>0</v>
      </c>
    </row>
    <row r="5380" spans="1:5" x14ac:dyDescent="0.35">
      <c r="A5380" s="125"/>
      <c r="B5380" s="126"/>
      <c r="C5380" s="50" t="s">
        <v>193</v>
      </c>
      <c r="D5380" s="28">
        <v>0.25</v>
      </c>
      <c r="E5380" s="27">
        <v>0</v>
      </c>
    </row>
    <row r="5381" spans="1:5" x14ac:dyDescent="0.35">
      <c r="A5381" s="125"/>
      <c r="B5381" s="126"/>
      <c r="C5381" s="50" t="s">
        <v>194</v>
      </c>
      <c r="D5381" s="28">
        <v>0.3</v>
      </c>
      <c r="E5381" s="27">
        <v>0</v>
      </c>
    </row>
    <row r="5382" spans="1:5" x14ac:dyDescent="0.35">
      <c r="A5382" s="125"/>
      <c r="B5382" s="126"/>
      <c r="C5382" s="50" t="s">
        <v>195</v>
      </c>
      <c r="D5382" s="28">
        <v>0.35</v>
      </c>
      <c r="E5382" s="27">
        <v>0</v>
      </c>
    </row>
    <row r="5383" spans="1:5" x14ac:dyDescent="0.35">
      <c r="A5383" s="125"/>
      <c r="B5383" s="126"/>
      <c r="C5383" s="50" t="s">
        <v>196</v>
      </c>
      <c r="D5383" s="28">
        <v>0.4</v>
      </c>
      <c r="E5383" s="27">
        <v>0</v>
      </c>
    </row>
    <row r="5384" spans="1:5" x14ac:dyDescent="0.35">
      <c r="A5384" s="125"/>
      <c r="B5384" s="126"/>
      <c r="C5384" s="50" t="s">
        <v>197</v>
      </c>
      <c r="D5384" s="28">
        <v>0.45</v>
      </c>
      <c r="E5384" s="27">
        <v>0</v>
      </c>
    </row>
    <row r="5385" spans="1:5" x14ac:dyDescent="0.35">
      <c r="A5385" s="125"/>
      <c r="B5385" s="126"/>
      <c r="C5385" s="50" t="s">
        <v>198</v>
      </c>
      <c r="D5385" s="28">
        <v>0.5</v>
      </c>
      <c r="E5385" s="27">
        <v>0</v>
      </c>
    </row>
    <row r="5386" spans="1:5" x14ac:dyDescent="0.35">
      <c r="A5386" s="125"/>
      <c r="B5386" s="126"/>
      <c r="C5386" s="50" t="s">
        <v>199</v>
      </c>
      <c r="D5386" s="28">
        <v>0.55000000000000004</v>
      </c>
      <c r="E5386" s="27">
        <v>0</v>
      </c>
    </row>
    <row r="5387" spans="1:5" x14ac:dyDescent="0.35">
      <c r="A5387" s="125"/>
      <c r="B5387" s="126"/>
      <c r="C5387" s="50" t="s">
        <v>200</v>
      </c>
      <c r="D5387" s="28">
        <v>0.6</v>
      </c>
      <c r="E5387" s="27">
        <v>0</v>
      </c>
    </row>
    <row r="5388" spans="1:5" x14ac:dyDescent="0.35">
      <c r="A5388" s="125"/>
      <c r="B5388" s="126"/>
      <c r="C5388" s="50" t="s">
        <v>201</v>
      </c>
      <c r="D5388" s="28">
        <v>0.65</v>
      </c>
      <c r="E5388" s="27">
        <v>0</v>
      </c>
    </row>
    <row r="5389" spans="1:5" x14ac:dyDescent="0.35">
      <c r="A5389" s="125"/>
      <c r="B5389" s="126"/>
      <c r="C5389" s="50" t="s">
        <v>202</v>
      </c>
      <c r="D5389" s="28">
        <v>0.7</v>
      </c>
      <c r="E5389" s="27">
        <v>0</v>
      </c>
    </row>
    <row r="5390" spans="1:5" x14ac:dyDescent="0.35">
      <c r="A5390" s="125"/>
      <c r="B5390" s="126"/>
      <c r="C5390" s="50" t="s">
        <v>203</v>
      </c>
      <c r="D5390" s="28">
        <v>0.75</v>
      </c>
      <c r="E5390" s="27">
        <v>0</v>
      </c>
    </row>
    <row r="5391" spans="1:5" x14ac:dyDescent="0.35">
      <c r="A5391" s="125"/>
      <c r="B5391" s="126"/>
      <c r="C5391" s="50" t="s">
        <v>204</v>
      </c>
      <c r="D5391" s="28">
        <v>0.8</v>
      </c>
      <c r="E5391" s="27">
        <v>0</v>
      </c>
    </row>
    <row r="5392" spans="1:5" x14ac:dyDescent="0.35">
      <c r="A5392" s="125"/>
      <c r="B5392" s="126"/>
      <c r="C5392" s="50" t="s">
        <v>205</v>
      </c>
      <c r="D5392" s="28">
        <v>0.85</v>
      </c>
      <c r="E5392" s="27">
        <v>0</v>
      </c>
    </row>
    <row r="5393" spans="1:5" x14ac:dyDescent="0.35">
      <c r="A5393" s="125"/>
      <c r="B5393" s="126"/>
      <c r="C5393" s="50" t="s">
        <v>206</v>
      </c>
      <c r="D5393" s="28">
        <v>0.9</v>
      </c>
      <c r="E5393" s="27">
        <v>0</v>
      </c>
    </row>
    <row r="5394" spans="1:5" x14ac:dyDescent="0.35">
      <c r="A5394" s="125"/>
      <c r="B5394" s="126"/>
      <c r="C5394" s="50" t="s">
        <v>207</v>
      </c>
      <c r="D5394" s="28">
        <v>0.95</v>
      </c>
      <c r="E5394" s="27">
        <v>0</v>
      </c>
    </row>
    <row r="5395" spans="1:5" x14ac:dyDescent="0.35">
      <c r="A5395" s="125"/>
      <c r="B5395" s="126"/>
      <c r="C5395" s="50" t="s">
        <v>208</v>
      </c>
      <c r="D5395" s="28">
        <v>1</v>
      </c>
      <c r="E5395" s="27">
        <v>0</v>
      </c>
    </row>
    <row r="5396" spans="1:5" x14ac:dyDescent="0.35">
      <c r="A5396" s="125"/>
      <c r="B5396" s="126"/>
      <c r="C5396" s="49" t="s">
        <v>134</v>
      </c>
      <c r="D5396" s="26" t="s">
        <v>136</v>
      </c>
      <c r="E5396" s="26" t="s">
        <v>136</v>
      </c>
    </row>
    <row r="5397" spans="1:5" x14ac:dyDescent="0.35">
      <c r="A5397" s="125"/>
      <c r="B5397" s="126"/>
    </row>
    <row r="5398" spans="1:5" x14ac:dyDescent="0.35">
      <c r="A5398" s="125"/>
      <c r="B5398" s="126"/>
    </row>
    <row r="5399" spans="1:5" x14ac:dyDescent="0.35">
      <c r="A5399" s="125"/>
      <c r="B5399" s="126"/>
    </row>
    <row r="5400" spans="1:5" ht="15" customHeight="1" x14ac:dyDescent="0.35">
      <c r="A5400" s="125">
        <f>A5375+1</f>
        <v>217</v>
      </c>
      <c r="B5400" s="126" t="str">
        <f>"Lista  "  &amp;A5400&amp; "  "&amp; LOOKUP(A5400,'entrada datos Urbanizacion'!$E$5:$E$148,'entrada datos Urbanizacion'!$I$5:$I$148)</f>
        <v>Lista  217  otros</v>
      </c>
      <c r="C5400" s="49" t="s">
        <v>252</v>
      </c>
      <c r="D5400" s="27">
        <v>0</v>
      </c>
      <c r="E5400" s="27">
        <v>0</v>
      </c>
    </row>
    <row r="5401" spans="1:5" ht="15" customHeight="1" x14ac:dyDescent="0.35">
      <c r="A5401" s="125"/>
      <c r="B5401" s="126"/>
      <c r="C5401" s="50" t="s">
        <v>189</v>
      </c>
      <c r="D5401" s="28">
        <v>0.05</v>
      </c>
      <c r="E5401" s="27">
        <v>0</v>
      </c>
    </row>
    <row r="5402" spans="1:5" x14ac:dyDescent="0.35">
      <c r="A5402" s="125"/>
      <c r="B5402" s="126"/>
      <c r="C5402" s="50" t="s">
        <v>190</v>
      </c>
      <c r="D5402" s="28">
        <v>0.1</v>
      </c>
      <c r="E5402" s="27">
        <v>0</v>
      </c>
    </row>
    <row r="5403" spans="1:5" x14ac:dyDescent="0.35">
      <c r="A5403" s="125"/>
      <c r="B5403" s="126"/>
      <c r="C5403" s="50" t="s">
        <v>191</v>
      </c>
      <c r="D5403" s="28">
        <v>0.15</v>
      </c>
      <c r="E5403" s="27">
        <v>0</v>
      </c>
    </row>
    <row r="5404" spans="1:5" x14ac:dyDescent="0.35">
      <c r="A5404" s="125"/>
      <c r="B5404" s="126"/>
      <c r="C5404" s="50" t="s">
        <v>192</v>
      </c>
      <c r="D5404" s="28">
        <v>0.2</v>
      </c>
      <c r="E5404" s="27">
        <v>0</v>
      </c>
    </row>
    <row r="5405" spans="1:5" x14ac:dyDescent="0.35">
      <c r="A5405" s="125"/>
      <c r="B5405" s="126"/>
      <c r="C5405" s="50" t="s">
        <v>193</v>
      </c>
      <c r="D5405" s="28">
        <v>0.25</v>
      </c>
      <c r="E5405" s="27">
        <v>0</v>
      </c>
    </row>
    <row r="5406" spans="1:5" x14ac:dyDescent="0.35">
      <c r="A5406" s="125"/>
      <c r="B5406" s="126"/>
      <c r="C5406" s="50" t="s">
        <v>194</v>
      </c>
      <c r="D5406" s="28">
        <v>0.3</v>
      </c>
      <c r="E5406" s="27">
        <v>0</v>
      </c>
    </row>
    <row r="5407" spans="1:5" x14ac:dyDescent="0.35">
      <c r="A5407" s="125"/>
      <c r="B5407" s="126"/>
      <c r="C5407" s="50" t="s">
        <v>195</v>
      </c>
      <c r="D5407" s="28">
        <v>0.35</v>
      </c>
      <c r="E5407" s="27">
        <v>0</v>
      </c>
    </row>
    <row r="5408" spans="1:5" x14ac:dyDescent="0.35">
      <c r="A5408" s="125"/>
      <c r="B5408" s="126"/>
      <c r="C5408" s="50" t="s">
        <v>196</v>
      </c>
      <c r="D5408" s="28">
        <v>0.4</v>
      </c>
      <c r="E5408" s="27">
        <v>0</v>
      </c>
    </row>
    <row r="5409" spans="1:5" x14ac:dyDescent="0.35">
      <c r="A5409" s="125"/>
      <c r="B5409" s="126"/>
      <c r="C5409" s="50" t="s">
        <v>197</v>
      </c>
      <c r="D5409" s="28">
        <v>0.45</v>
      </c>
      <c r="E5409" s="27">
        <v>0</v>
      </c>
    </row>
    <row r="5410" spans="1:5" x14ac:dyDescent="0.35">
      <c r="A5410" s="125"/>
      <c r="B5410" s="126"/>
      <c r="C5410" s="50" t="s">
        <v>198</v>
      </c>
      <c r="D5410" s="28">
        <v>0.5</v>
      </c>
      <c r="E5410" s="27">
        <v>0</v>
      </c>
    </row>
    <row r="5411" spans="1:5" x14ac:dyDescent="0.35">
      <c r="A5411" s="125"/>
      <c r="B5411" s="126"/>
      <c r="C5411" s="50" t="s">
        <v>199</v>
      </c>
      <c r="D5411" s="28">
        <v>0.55000000000000004</v>
      </c>
      <c r="E5411" s="27">
        <v>0</v>
      </c>
    </row>
    <row r="5412" spans="1:5" x14ac:dyDescent="0.35">
      <c r="A5412" s="125"/>
      <c r="B5412" s="126"/>
      <c r="C5412" s="50" t="s">
        <v>200</v>
      </c>
      <c r="D5412" s="28">
        <v>0.6</v>
      </c>
      <c r="E5412" s="27">
        <v>0</v>
      </c>
    </row>
    <row r="5413" spans="1:5" x14ac:dyDescent="0.35">
      <c r="A5413" s="125"/>
      <c r="B5413" s="126"/>
      <c r="C5413" s="50" t="s">
        <v>201</v>
      </c>
      <c r="D5413" s="28">
        <v>0.65</v>
      </c>
      <c r="E5413" s="27">
        <v>0</v>
      </c>
    </row>
    <row r="5414" spans="1:5" x14ac:dyDescent="0.35">
      <c r="A5414" s="125"/>
      <c r="B5414" s="126"/>
      <c r="C5414" s="50" t="s">
        <v>202</v>
      </c>
      <c r="D5414" s="28">
        <v>0.7</v>
      </c>
      <c r="E5414" s="27">
        <v>0</v>
      </c>
    </row>
    <row r="5415" spans="1:5" x14ac:dyDescent="0.35">
      <c r="A5415" s="125"/>
      <c r="B5415" s="126"/>
      <c r="C5415" s="50" t="s">
        <v>203</v>
      </c>
      <c r="D5415" s="28">
        <v>0.75</v>
      </c>
      <c r="E5415" s="27">
        <v>0</v>
      </c>
    </row>
    <row r="5416" spans="1:5" x14ac:dyDescent="0.35">
      <c r="A5416" s="125"/>
      <c r="B5416" s="126"/>
      <c r="C5416" s="50" t="s">
        <v>204</v>
      </c>
      <c r="D5416" s="28">
        <v>0.8</v>
      </c>
      <c r="E5416" s="27">
        <v>0</v>
      </c>
    </row>
    <row r="5417" spans="1:5" x14ac:dyDescent="0.35">
      <c r="A5417" s="125"/>
      <c r="B5417" s="126"/>
      <c r="C5417" s="50" t="s">
        <v>205</v>
      </c>
      <c r="D5417" s="28">
        <v>0.85</v>
      </c>
      <c r="E5417" s="27">
        <v>0</v>
      </c>
    </row>
    <row r="5418" spans="1:5" x14ac:dyDescent="0.35">
      <c r="A5418" s="125"/>
      <c r="B5418" s="126"/>
      <c r="C5418" s="50" t="s">
        <v>206</v>
      </c>
      <c r="D5418" s="28">
        <v>0.9</v>
      </c>
      <c r="E5418" s="27">
        <v>0</v>
      </c>
    </row>
    <row r="5419" spans="1:5" x14ac:dyDescent="0.35">
      <c r="A5419" s="125"/>
      <c r="B5419" s="126"/>
      <c r="C5419" s="50" t="s">
        <v>207</v>
      </c>
      <c r="D5419" s="28">
        <v>0.95</v>
      </c>
      <c r="E5419" s="27">
        <v>0</v>
      </c>
    </row>
    <row r="5420" spans="1:5" x14ac:dyDescent="0.35">
      <c r="A5420" s="125"/>
      <c r="B5420" s="126"/>
      <c r="C5420" s="50" t="s">
        <v>208</v>
      </c>
      <c r="D5420" s="28">
        <v>1</v>
      </c>
      <c r="E5420" s="27">
        <v>0</v>
      </c>
    </row>
    <row r="5421" spans="1:5" x14ac:dyDescent="0.35">
      <c r="A5421" s="125"/>
      <c r="B5421" s="126"/>
      <c r="C5421" s="49" t="s">
        <v>134</v>
      </c>
      <c r="D5421" s="26" t="s">
        <v>136</v>
      </c>
      <c r="E5421" s="26" t="s">
        <v>136</v>
      </c>
    </row>
    <row r="5422" spans="1:5" x14ac:dyDescent="0.35">
      <c r="A5422" s="125"/>
      <c r="B5422" s="126"/>
    </row>
    <row r="5423" spans="1:5" x14ac:dyDescent="0.35">
      <c r="A5423" s="125"/>
      <c r="B5423" s="126"/>
    </row>
    <row r="5424" spans="1:5" x14ac:dyDescent="0.35">
      <c r="A5424" s="125"/>
      <c r="B5424" s="126"/>
    </row>
    <row r="5425" spans="1:5" ht="15" customHeight="1" x14ac:dyDescent="0.35">
      <c r="A5425" s="125">
        <f>A5400+1</f>
        <v>218</v>
      </c>
      <c r="B5425" s="126" t="str">
        <f>"Lista  "  &amp;A5425&amp; "  "&amp; LOOKUP(A5425,'entrada datos Urbanizacion'!$E$5:$E$148,'entrada datos Urbanizacion'!$I$5:$I$148)</f>
        <v>Lista  218  drenaje con tubo de PVC</v>
      </c>
      <c r="C5425" s="49" t="s">
        <v>252</v>
      </c>
      <c r="D5425" s="27">
        <v>0</v>
      </c>
      <c r="E5425" s="27">
        <v>0</v>
      </c>
    </row>
    <row r="5426" spans="1:5" ht="15" customHeight="1" x14ac:dyDescent="0.35">
      <c r="A5426" s="125"/>
      <c r="B5426" s="126"/>
      <c r="C5426" s="50" t="s">
        <v>189</v>
      </c>
      <c r="D5426" s="28">
        <v>0.05</v>
      </c>
      <c r="E5426" s="27">
        <v>0</v>
      </c>
    </row>
    <row r="5427" spans="1:5" x14ac:dyDescent="0.35">
      <c r="A5427" s="125"/>
      <c r="B5427" s="126"/>
      <c r="C5427" s="50" t="s">
        <v>190</v>
      </c>
      <c r="D5427" s="28">
        <v>0.1</v>
      </c>
      <c r="E5427" s="27">
        <v>0</v>
      </c>
    </row>
    <row r="5428" spans="1:5" x14ac:dyDescent="0.35">
      <c r="A5428" s="125"/>
      <c r="B5428" s="126"/>
      <c r="C5428" s="50" t="s">
        <v>191</v>
      </c>
      <c r="D5428" s="28">
        <v>0.15</v>
      </c>
      <c r="E5428" s="27">
        <v>0</v>
      </c>
    </row>
    <row r="5429" spans="1:5" x14ac:dyDescent="0.35">
      <c r="A5429" s="125"/>
      <c r="B5429" s="126"/>
      <c r="C5429" s="50" t="s">
        <v>192</v>
      </c>
      <c r="D5429" s="28">
        <v>0.2</v>
      </c>
      <c r="E5429" s="27">
        <v>0</v>
      </c>
    </row>
    <row r="5430" spans="1:5" x14ac:dyDescent="0.35">
      <c r="A5430" s="125"/>
      <c r="B5430" s="126"/>
      <c r="C5430" s="50" t="s">
        <v>193</v>
      </c>
      <c r="D5430" s="28">
        <v>0.25</v>
      </c>
      <c r="E5430" s="27">
        <v>0</v>
      </c>
    </row>
    <row r="5431" spans="1:5" x14ac:dyDescent="0.35">
      <c r="A5431" s="125"/>
      <c r="B5431" s="126"/>
      <c r="C5431" s="50" t="s">
        <v>194</v>
      </c>
      <c r="D5431" s="28">
        <v>0.3</v>
      </c>
      <c r="E5431" s="27">
        <v>0</v>
      </c>
    </row>
    <row r="5432" spans="1:5" x14ac:dyDescent="0.35">
      <c r="A5432" s="125"/>
      <c r="B5432" s="126"/>
      <c r="C5432" s="50" t="s">
        <v>195</v>
      </c>
      <c r="D5432" s="28">
        <v>0.35</v>
      </c>
      <c r="E5432" s="27">
        <v>0</v>
      </c>
    </row>
    <row r="5433" spans="1:5" x14ac:dyDescent="0.35">
      <c r="A5433" s="125"/>
      <c r="B5433" s="126"/>
      <c r="C5433" s="50" t="s">
        <v>196</v>
      </c>
      <c r="D5433" s="28">
        <v>0.4</v>
      </c>
      <c r="E5433" s="27">
        <v>0</v>
      </c>
    </row>
    <row r="5434" spans="1:5" x14ac:dyDescent="0.35">
      <c r="A5434" s="125"/>
      <c r="B5434" s="126"/>
      <c r="C5434" s="50" t="s">
        <v>197</v>
      </c>
      <c r="D5434" s="28">
        <v>0.45</v>
      </c>
      <c r="E5434" s="27">
        <v>0</v>
      </c>
    </row>
    <row r="5435" spans="1:5" x14ac:dyDescent="0.35">
      <c r="A5435" s="125"/>
      <c r="B5435" s="126"/>
      <c r="C5435" s="50" t="s">
        <v>198</v>
      </c>
      <c r="D5435" s="28">
        <v>0.5</v>
      </c>
      <c r="E5435" s="27">
        <v>0</v>
      </c>
    </row>
    <row r="5436" spans="1:5" x14ac:dyDescent="0.35">
      <c r="A5436" s="125"/>
      <c r="B5436" s="126"/>
      <c r="C5436" s="50" t="s">
        <v>199</v>
      </c>
      <c r="D5436" s="28">
        <v>0.55000000000000004</v>
      </c>
      <c r="E5436" s="27">
        <v>0</v>
      </c>
    </row>
    <row r="5437" spans="1:5" x14ac:dyDescent="0.35">
      <c r="A5437" s="125"/>
      <c r="B5437" s="126"/>
      <c r="C5437" s="50" t="s">
        <v>200</v>
      </c>
      <c r="D5437" s="28">
        <v>0.6</v>
      </c>
      <c r="E5437" s="27">
        <v>0</v>
      </c>
    </row>
    <row r="5438" spans="1:5" x14ac:dyDescent="0.35">
      <c r="A5438" s="125"/>
      <c r="B5438" s="126"/>
      <c r="C5438" s="50" t="s">
        <v>201</v>
      </c>
      <c r="D5438" s="28">
        <v>0.65</v>
      </c>
      <c r="E5438" s="27">
        <v>0</v>
      </c>
    </row>
    <row r="5439" spans="1:5" x14ac:dyDescent="0.35">
      <c r="A5439" s="125"/>
      <c r="B5439" s="126"/>
      <c r="C5439" s="50" t="s">
        <v>202</v>
      </c>
      <c r="D5439" s="28">
        <v>0.7</v>
      </c>
      <c r="E5439" s="27">
        <v>0</v>
      </c>
    </row>
    <row r="5440" spans="1:5" x14ac:dyDescent="0.35">
      <c r="A5440" s="125"/>
      <c r="B5440" s="126"/>
      <c r="C5440" s="50" t="s">
        <v>203</v>
      </c>
      <c r="D5440" s="28">
        <v>0.75</v>
      </c>
      <c r="E5440" s="27">
        <v>0</v>
      </c>
    </row>
    <row r="5441" spans="1:5" x14ac:dyDescent="0.35">
      <c r="A5441" s="125"/>
      <c r="B5441" s="126"/>
      <c r="C5441" s="50" t="s">
        <v>204</v>
      </c>
      <c r="D5441" s="28">
        <v>0.8</v>
      </c>
      <c r="E5441" s="27">
        <v>0</v>
      </c>
    </row>
    <row r="5442" spans="1:5" x14ac:dyDescent="0.35">
      <c r="A5442" s="125"/>
      <c r="B5442" s="126"/>
      <c r="C5442" s="50" t="s">
        <v>205</v>
      </c>
      <c r="D5442" s="28">
        <v>0.85</v>
      </c>
      <c r="E5442" s="27">
        <v>0</v>
      </c>
    </row>
    <row r="5443" spans="1:5" x14ac:dyDescent="0.35">
      <c r="A5443" s="125"/>
      <c r="B5443" s="126"/>
      <c r="C5443" s="50" t="s">
        <v>206</v>
      </c>
      <c r="D5443" s="28">
        <v>0.9</v>
      </c>
      <c r="E5443" s="27">
        <v>0</v>
      </c>
    </row>
    <row r="5444" spans="1:5" x14ac:dyDescent="0.35">
      <c r="A5444" s="125"/>
      <c r="B5444" s="126"/>
      <c r="C5444" s="50" t="s">
        <v>207</v>
      </c>
      <c r="D5444" s="28">
        <v>0.95</v>
      </c>
      <c r="E5444" s="27">
        <v>0</v>
      </c>
    </row>
    <row r="5445" spans="1:5" x14ac:dyDescent="0.35">
      <c r="A5445" s="125"/>
      <c r="B5445" s="126"/>
      <c r="C5445" s="50" t="s">
        <v>208</v>
      </c>
      <c r="D5445" s="28">
        <v>1</v>
      </c>
      <c r="E5445" s="27">
        <v>0</v>
      </c>
    </row>
    <row r="5446" spans="1:5" x14ac:dyDescent="0.35">
      <c r="A5446" s="125"/>
      <c r="B5446" s="126"/>
      <c r="C5446" s="49" t="s">
        <v>134</v>
      </c>
      <c r="D5446" s="26" t="s">
        <v>136</v>
      </c>
      <c r="E5446" s="26" t="s">
        <v>136</v>
      </c>
    </row>
    <row r="5447" spans="1:5" x14ac:dyDescent="0.35">
      <c r="A5447" s="125"/>
      <c r="B5447" s="126"/>
    </row>
    <row r="5448" spans="1:5" x14ac:dyDescent="0.35">
      <c r="A5448" s="125"/>
      <c r="B5448" s="126"/>
    </row>
    <row r="5449" spans="1:5" x14ac:dyDescent="0.35">
      <c r="A5449" s="125"/>
      <c r="B5449" s="126"/>
    </row>
    <row r="5450" spans="1:5" ht="15" customHeight="1" x14ac:dyDescent="0.35">
      <c r="A5450" s="125">
        <f>A5425+1</f>
        <v>219</v>
      </c>
      <c r="B5450" s="126" t="str">
        <f>"Lista  "  &amp;A5450&amp; "  "&amp; LOOKUP(A5450,'entrada datos Urbanizacion'!$E$5:$E$148,'entrada datos Urbanizacion'!$I$5:$I$148)</f>
        <v>Lista  219  drenaje con tubo de hormigón</v>
      </c>
      <c r="C5450" s="49" t="s">
        <v>252</v>
      </c>
      <c r="D5450" s="27">
        <v>0</v>
      </c>
      <c r="E5450" s="27">
        <v>0</v>
      </c>
    </row>
    <row r="5451" spans="1:5" ht="15" customHeight="1" x14ac:dyDescent="0.35">
      <c r="A5451" s="125"/>
      <c r="B5451" s="126"/>
      <c r="C5451" s="50" t="s">
        <v>189</v>
      </c>
      <c r="D5451" s="28">
        <v>0.05</v>
      </c>
      <c r="E5451" s="27">
        <v>0</v>
      </c>
    </row>
    <row r="5452" spans="1:5" x14ac:dyDescent="0.35">
      <c r="A5452" s="125"/>
      <c r="B5452" s="126"/>
      <c r="C5452" s="50" t="s">
        <v>190</v>
      </c>
      <c r="D5452" s="28">
        <v>0.1</v>
      </c>
      <c r="E5452" s="27">
        <v>0</v>
      </c>
    </row>
    <row r="5453" spans="1:5" x14ac:dyDescent="0.35">
      <c r="A5453" s="125"/>
      <c r="B5453" s="126"/>
      <c r="C5453" s="50" t="s">
        <v>191</v>
      </c>
      <c r="D5453" s="28">
        <v>0.15</v>
      </c>
      <c r="E5453" s="27">
        <v>0</v>
      </c>
    </row>
    <row r="5454" spans="1:5" x14ac:dyDescent="0.35">
      <c r="A5454" s="125"/>
      <c r="B5454" s="126"/>
      <c r="C5454" s="50" t="s">
        <v>192</v>
      </c>
      <c r="D5454" s="28">
        <v>0.2</v>
      </c>
      <c r="E5454" s="27">
        <v>0</v>
      </c>
    </row>
    <row r="5455" spans="1:5" x14ac:dyDescent="0.35">
      <c r="A5455" s="125"/>
      <c r="B5455" s="126"/>
      <c r="C5455" s="50" t="s">
        <v>193</v>
      </c>
      <c r="D5455" s="28">
        <v>0.25</v>
      </c>
      <c r="E5455" s="27">
        <v>0</v>
      </c>
    </row>
    <row r="5456" spans="1:5" x14ac:dyDescent="0.35">
      <c r="A5456" s="125"/>
      <c r="B5456" s="126"/>
      <c r="C5456" s="50" t="s">
        <v>194</v>
      </c>
      <c r="D5456" s="28">
        <v>0.3</v>
      </c>
      <c r="E5456" s="27">
        <v>0</v>
      </c>
    </row>
    <row r="5457" spans="1:5" x14ac:dyDescent="0.35">
      <c r="A5457" s="125"/>
      <c r="B5457" s="126"/>
      <c r="C5457" s="50" t="s">
        <v>195</v>
      </c>
      <c r="D5457" s="28">
        <v>0.35</v>
      </c>
      <c r="E5457" s="27">
        <v>0</v>
      </c>
    </row>
    <row r="5458" spans="1:5" x14ac:dyDescent="0.35">
      <c r="A5458" s="125"/>
      <c r="B5458" s="126"/>
      <c r="C5458" s="50" t="s">
        <v>196</v>
      </c>
      <c r="D5458" s="28">
        <v>0.4</v>
      </c>
      <c r="E5458" s="27">
        <v>0</v>
      </c>
    </row>
    <row r="5459" spans="1:5" x14ac:dyDescent="0.35">
      <c r="A5459" s="125"/>
      <c r="B5459" s="126"/>
      <c r="C5459" s="50" t="s">
        <v>197</v>
      </c>
      <c r="D5459" s="28">
        <v>0.45</v>
      </c>
      <c r="E5459" s="27">
        <v>0</v>
      </c>
    </row>
    <row r="5460" spans="1:5" x14ac:dyDescent="0.35">
      <c r="A5460" s="125"/>
      <c r="B5460" s="126"/>
      <c r="C5460" s="50" t="s">
        <v>198</v>
      </c>
      <c r="D5460" s="28">
        <v>0.5</v>
      </c>
      <c r="E5460" s="27">
        <v>0</v>
      </c>
    </row>
    <row r="5461" spans="1:5" x14ac:dyDescent="0.35">
      <c r="A5461" s="125"/>
      <c r="B5461" s="126"/>
      <c r="C5461" s="50" t="s">
        <v>199</v>
      </c>
      <c r="D5461" s="28">
        <v>0.55000000000000004</v>
      </c>
      <c r="E5461" s="27">
        <v>0</v>
      </c>
    </row>
    <row r="5462" spans="1:5" x14ac:dyDescent="0.35">
      <c r="A5462" s="125"/>
      <c r="B5462" s="126"/>
      <c r="C5462" s="50" t="s">
        <v>200</v>
      </c>
      <c r="D5462" s="28">
        <v>0.6</v>
      </c>
      <c r="E5462" s="27">
        <v>0</v>
      </c>
    </row>
    <row r="5463" spans="1:5" x14ac:dyDescent="0.35">
      <c r="A5463" s="125"/>
      <c r="B5463" s="126"/>
      <c r="C5463" s="50" t="s">
        <v>201</v>
      </c>
      <c r="D5463" s="28">
        <v>0.65</v>
      </c>
      <c r="E5463" s="27">
        <v>0</v>
      </c>
    </row>
    <row r="5464" spans="1:5" x14ac:dyDescent="0.35">
      <c r="A5464" s="125"/>
      <c r="B5464" s="126"/>
      <c r="C5464" s="50" t="s">
        <v>202</v>
      </c>
      <c r="D5464" s="28">
        <v>0.7</v>
      </c>
      <c r="E5464" s="27">
        <v>0</v>
      </c>
    </row>
    <row r="5465" spans="1:5" x14ac:dyDescent="0.35">
      <c r="A5465" s="125"/>
      <c r="B5465" s="126"/>
      <c r="C5465" s="50" t="s">
        <v>203</v>
      </c>
      <c r="D5465" s="28">
        <v>0.75</v>
      </c>
      <c r="E5465" s="27">
        <v>0</v>
      </c>
    </row>
    <row r="5466" spans="1:5" x14ac:dyDescent="0.35">
      <c r="A5466" s="125"/>
      <c r="B5466" s="126"/>
      <c r="C5466" s="50" t="s">
        <v>204</v>
      </c>
      <c r="D5466" s="28">
        <v>0.8</v>
      </c>
      <c r="E5466" s="27">
        <v>0</v>
      </c>
    </row>
    <row r="5467" spans="1:5" x14ac:dyDescent="0.35">
      <c r="A5467" s="125"/>
      <c r="B5467" s="126"/>
      <c r="C5467" s="50" t="s">
        <v>205</v>
      </c>
      <c r="D5467" s="28">
        <v>0.85</v>
      </c>
      <c r="E5467" s="27">
        <v>0</v>
      </c>
    </row>
    <row r="5468" spans="1:5" x14ac:dyDescent="0.35">
      <c r="A5468" s="125"/>
      <c r="B5468" s="126"/>
      <c r="C5468" s="50" t="s">
        <v>206</v>
      </c>
      <c r="D5468" s="28">
        <v>0.9</v>
      </c>
      <c r="E5468" s="27">
        <v>0</v>
      </c>
    </row>
    <row r="5469" spans="1:5" x14ac:dyDescent="0.35">
      <c r="A5469" s="125"/>
      <c r="B5469" s="126"/>
      <c r="C5469" s="50" t="s">
        <v>207</v>
      </c>
      <c r="D5469" s="28">
        <v>0.95</v>
      </c>
      <c r="E5469" s="27">
        <v>0</v>
      </c>
    </row>
    <row r="5470" spans="1:5" x14ac:dyDescent="0.35">
      <c r="A5470" s="125"/>
      <c r="B5470" s="126"/>
      <c r="C5470" s="50" t="s">
        <v>208</v>
      </c>
      <c r="D5470" s="28">
        <v>1</v>
      </c>
      <c r="E5470" s="27">
        <v>0</v>
      </c>
    </row>
    <row r="5471" spans="1:5" x14ac:dyDescent="0.35">
      <c r="A5471" s="125"/>
      <c r="B5471" s="126"/>
      <c r="C5471" s="49" t="s">
        <v>134</v>
      </c>
      <c r="D5471" s="26" t="s">
        <v>136</v>
      </c>
      <c r="E5471" s="26" t="s">
        <v>136</v>
      </c>
    </row>
    <row r="5472" spans="1:5" x14ac:dyDescent="0.35">
      <c r="A5472" s="125"/>
      <c r="B5472" s="126"/>
    </row>
    <row r="5473" spans="1:5" x14ac:dyDescent="0.35">
      <c r="A5473" s="125"/>
      <c r="B5473" s="126"/>
    </row>
    <row r="5474" spans="1:5" x14ac:dyDescent="0.35">
      <c r="A5474" s="125"/>
      <c r="B5474" s="126"/>
    </row>
    <row r="5475" spans="1:5" ht="15" customHeight="1" x14ac:dyDescent="0.35">
      <c r="A5475" s="125">
        <f>A5450+1</f>
        <v>220</v>
      </c>
      <c r="B5475" s="126" t="str">
        <f>"Lista  "  &amp;A5475&amp; "  "&amp; LOOKUP(A5475,'entrada datos Urbanizacion'!$E$5:$E$148,'entrada datos Urbanizacion'!$I$5:$I$148)</f>
        <v>Lista  220  geotextil</v>
      </c>
      <c r="C5475" s="49" t="s">
        <v>252</v>
      </c>
      <c r="D5475" s="27">
        <v>0</v>
      </c>
      <c r="E5475" s="27">
        <v>0</v>
      </c>
    </row>
    <row r="5476" spans="1:5" ht="15" customHeight="1" x14ac:dyDescent="0.35">
      <c r="A5476" s="125"/>
      <c r="B5476" s="126"/>
      <c r="C5476" s="50" t="s">
        <v>189</v>
      </c>
      <c r="D5476" s="28">
        <v>0.05</v>
      </c>
      <c r="E5476" s="27">
        <v>0</v>
      </c>
    </row>
    <row r="5477" spans="1:5" x14ac:dyDescent="0.35">
      <c r="A5477" s="125"/>
      <c r="B5477" s="126"/>
      <c r="C5477" s="50" t="s">
        <v>190</v>
      </c>
      <c r="D5477" s="28">
        <v>0.1</v>
      </c>
      <c r="E5477" s="27">
        <v>0</v>
      </c>
    </row>
    <row r="5478" spans="1:5" x14ac:dyDescent="0.35">
      <c r="A5478" s="125"/>
      <c r="B5478" s="126"/>
      <c r="C5478" s="50" t="s">
        <v>191</v>
      </c>
      <c r="D5478" s="28">
        <v>0.15</v>
      </c>
      <c r="E5478" s="27">
        <v>0</v>
      </c>
    </row>
    <row r="5479" spans="1:5" x14ac:dyDescent="0.35">
      <c r="A5479" s="125"/>
      <c r="B5479" s="126"/>
      <c r="C5479" s="50" t="s">
        <v>192</v>
      </c>
      <c r="D5479" s="28">
        <v>0.2</v>
      </c>
      <c r="E5479" s="27">
        <v>0</v>
      </c>
    </row>
    <row r="5480" spans="1:5" x14ac:dyDescent="0.35">
      <c r="A5480" s="125"/>
      <c r="B5480" s="126"/>
      <c r="C5480" s="50" t="s">
        <v>193</v>
      </c>
      <c r="D5480" s="28">
        <v>0.25</v>
      </c>
      <c r="E5480" s="27">
        <v>0</v>
      </c>
    </row>
    <row r="5481" spans="1:5" x14ac:dyDescent="0.35">
      <c r="A5481" s="125"/>
      <c r="B5481" s="126"/>
      <c r="C5481" s="50" t="s">
        <v>194</v>
      </c>
      <c r="D5481" s="28">
        <v>0.3</v>
      </c>
      <c r="E5481" s="27">
        <v>0</v>
      </c>
    </row>
    <row r="5482" spans="1:5" x14ac:dyDescent="0.35">
      <c r="A5482" s="125"/>
      <c r="B5482" s="126"/>
      <c r="C5482" s="50" t="s">
        <v>195</v>
      </c>
      <c r="D5482" s="28">
        <v>0.35</v>
      </c>
      <c r="E5482" s="27">
        <v>0</v>
      </c>
    </row>
    <row r="5483" spans="1:5" x14ac:dyDescent="0.35">
      <c r="A5483" s="125"/>
      <c r="B5483" s="126"/>
      <c r="C5483" s="50" t="s">
        <v>196</v>
      </c>
      <c r="D5483" s="28">
        <v>0.4</v>
      </c>
      <c r="E5483" s="27">
        <v>0</v>
      </c>
    </row>
    <row r="5484" spans="1:5" x14ac:dyDescent="0.35">
      <c r="A5484" s="125"/>
      <c r="B5484" s="126"/>
      <c r="C5484" s="50" t="s">
        <v>197</v>
      </c>
      <c r="D5484" s="28">
        <v>0.45</v>
      </c>
      <c r="E5484" s="27">
        <v>0</v>
      </c>
    </row>
    <row r="5485" spans="1:5" x14ac:dyDescent="0.35">
      <c r="A5485" s="125"/>
      <c r="B5485" s="126"/>
      <c r="C5485" s="50" t="s">
        <v>198</v>
      </c>
      <c r="D5485" s="28">
        <v>0.5</v>
      </c>
      <c r="E5485" s="27">
        <v>0</v>
      </c>
    </row>
    <row r="5486" spans="1:5" x14ac:dyDescent="0.35">
      <c r="A5486" s="125"/>
      <c r="B5486" s="126"/>
      <c r="C5486" s="50" t="s">
        <v>199</v>
      </c>
      <c r="D5486" s="28">
        <v>0.55000000000000004</v>
      </c>
      <c r="E5486" s="27">
        <v>0</v>
      </c>
    </row>
    <row r="5487" spans="1:5" x14ac:dyDescent="0.35">
      <c r="A5487" s="125"/>
      <c r="B5487" s="126"/>
      <c r="C5487" s="50" t="s">
        <v>200</v>
      </c>
      <c r="D5487" s="28">
        <v>0.6</v>
      </c>
      <c r="E5487" s="27">
        <v>0</v>
      </c>
    </row>
    <row r="5488" spans="1:5" x14ac:dyDescent="0.35">
      <c r="A5488" s="125"/>
      <c r="B5488" s="126"/>
      <c r="C5488" s="50" t="s">
        <v>201</v>
      </c>
      <c r="D5488" s="28">
        <v>0.65</v>
      </c>
      <c r="E5488" s="27">
        <v>0</v>
      </c>
    </row>
    <row r="5489" spans="1:5" x14ac:dyDescent="0.35">
      <c r="A5489" s="125"/>
      <c r="B5489" s="126"/>
      <c r="C5489" s="50" t="s">
        <v>202</v>
      </c>
      <c r="D5489" s="28">
        <v>0.7</v>
      </c>
      <c r="E5489" s="27">
        <v>0</v>
      </c>
    </row>
    <row r="5490" spans="1:5" x14ac:dyDescent="0.35">
      <c r="A5490" s="125"/>
      <c r="B5490" s="126"/>
      <c r="C5490" s="50" t="s">
        <v>203</v>
      </c>
      <c r="D5490" s="28">
        <v>0.75</v>
      </c>
      <c r="E5490" s="27">
        <v>0</v>
      </c>
    </row>
    <row r="5491" spans="1:5" x14ac:dyDescent="0.35">
      <c r="A5491" s="125"/>
      <c r="B5491" s="126"/>
      <c r="C5491" s="50" t="s">
        <v>204</v>
      </c>
      <c r="D5491" s="28">
        <v>0.8</v>
      </c>
      <c r="E5491" s="27">
        <v>0</v>
      </c>
    </row>
    <row r="5492" spans="1:5" x14ac:dyDescent="0.35">
      <c r="A5492" s="125"/>
      <c r="B5492" s="126"/>
      <c r="C5492" s="50" t="s">
        <v>205</v>
      </c>
      <c r="D5492" s="28">
        <v>0.85</v>
      </c>
      <c r="E5492" s="27">
        <v>0</v>
      </c>
    </row>
    <row r="5493" spans="1:5" x14ac:dyDescent="0.35">
      <c r="A5493" s="125"/>
      <c r="B5493" s="126"/>
      <c r="C5493" s="50" t="s">
        <v>206</v>
      </c>
      <c r="D5493" s="28">
        <v>0.9</v>
      </c>
      <c r="E5493" s="27">
        <v>0</v>
      </c>
    </row>
    <row r="5494" spans="1:5" x14ac:dyDescent="0.35">
      <c r="A5494" s="125"/>
      <c r="B5494" s="126"/>
      <c r="C5494" s="50" t="s">
        <v>207</v>
      </c>
      <c r="D5494" s="28">
        <v>0.95</v>
      </c>
      <c r="E5494" s="27">
        <v>0</v>
      </c>
    </row>
    <row r="5495" spans="1:5" x14ac:dyDescent="0.35">
      <c r="A5495" s="125"/>
      <c r="B5495" s="126"/>
      <c r="C5495" s="50" t="s">
        <v>208</v>
      </c>
      <c r="D5495" s="28">
        <v>1</v>
      </c>
      <c r="E5495" s="27">
        <v>0</v>
      </c>
    </row>
    <row r="5496" spans="1:5" x14ac:dyDescent="0.35">
      <c r="A5496" s="125"/>
      <c r="B5496" s="126"/>
      <c r="C5496" s="49" t="s">
        <v>134</v>
      </c>
      <c r="D5496" s="26" t="s">
        <v>136</v>
      </c>
      <c r="E5496" s="26" t="s">
        <v>136</v>
      </c>
    </row>
    <row r="5497" spans="1:5" x14ac:dyDescent="0.35">
      <c r="A5497" s="125"/>
      <c r="B5497" s="126"/>
    </row>
    <row r="5498" spans="1:5" x14ac:dyDescent="0.35">
      <c r="A5498" s="125"/>
      <c r="B5498" s="126"/>
    </row>
    <row r="5499" spans="1:5" x14ac:dyDescent="0.35">
      <c r="A5499" s="125"/>
      <c r="B5499" s="126"/>
    </row>
    <row r="5500" spans="1:5" ht="15" customHeight="1" x14ac:dyDescent="0.35">
      <c r="A5500" s="125">
        <f>A5475+1</f>
        <v>221</v>
      </c>
      <c r="B5500" s="126" t="str">
        <f>"Lista  "  &amp;A5500&amp; "  "&amp; LOOKUP(A5500,'entrada datos Urbanizacion'!$E$5:$E$148,'entrada datos Urbanizacion'!$I$5:$I$148)</f>
        <v>Lista  221  otros</v>
      </c>
      <c r="C5500" s="49" t="s">
        <v>252</v>
      </c>
      <c r="D5500" s="27">
        <v>0</v>
      </c>
      <c r="E5500" s="27">
        <v>0</v>
      </c>
    </row>
    <row r="5501" spans="1:5" ht="15" customHeight="1" x14ac:dyDescent="0.35">
      <c r="A5501" s="125"/>
      <c r="B5501" s="126"/>
      <c r="C5501" s="50" t="s">
        <v>189</v>
      </c>
      <c r="D5501" s="28">
        <v>0.05</v>
      </c>
      <c r="E5501" s="27">
        <v>0</v>
      </c>
    </row>
    <row r="5502" spans="1:5" x14ac:dyDescent="0.35">
      <c r="A5502" s="125"/>
      <c r="B5502" s="126"/>
      <c r="C5502" s="50" t="s">
        <v>190</v>
      </c>
      <c r="D5502" s="28">
        <v>0.1</v>
      </c>
      <c r="E5502" s="27">
        <v>0</v>
      </c>
    </row>
    <row r="5503" spans="1:5" x14ac:dyDescent="0.35">
      <c r="A5503" s="125"/>
      <c r="B5503" s="126"/>
      <c r="C5503" s="50" t="s">
        <v>191</v>
      </c>
      <c r="D5503" s="28">
        <v>0.15</v>
      </c>
      <c r="E5503" s="27">
        <v>0</v>
      </c>
    </row>
    <row r="5504" spans="1:5" x14ac:dyDescent="0.35">
      <c r="A5504" s="125"/>
      <c r="B5504" s="126"/>
      <c r="C5504" s="50" t="s">
        <v>192</v>
      </c>
      <c r="D5504" s="28">
        <v>0.2</v>
      </c>
      <c r="E5504" s="27">
        <v>0</v>
      </c>
    </row>
    <row r="5505" spans="1:5" x14ac:dyDescent="0.35">
      <c r="A5505" s="125"/>
      <c r="B5505" s="126"/>
      <c r="C5505" s="50" t="s">
        <v>193</v>
      </c>
      <c r="D5505" s="28">
        <v>0.25</v>
      </c>
      <c r="E5505" s="27">
        <v>0</v>
      </c>
    </row>
    <row r="5506" spans="1:5" x14ac:dyDescent="0.35">
      <c r="A5506" s="125"/>
      <c r="B5506" s="126"/>
      <c r="C5506" s="50" t="s">
        <v>194</v>
      </c>
      <c r="D5506" s="28">
        <v>0.3</v>
      </c>
      <c r="E5506" s="27">
        <v>0</v>
      </c>
    </row>
    <row r="5507" spans="1:5" x14ac:dyDescent="0.35">
      <c r="A5507" s="125"/>
      <c r="B5507" s="126"/>
      <c r="C5507" s="50" t="s">
        <v>195</v>
      </c>
      <c r="D5507" s="28">
        <v>0.35</v>
      </c>
      <c r="E5507" s="27">
        <v>0</v>
      </c>
    </row>
    <row r="5508" spans="1:5" x14ac:dyDescent="0.35">
      <c r="A5508" s="125"/>
      <c r="B5508" s="126"/>
      <c r="C5508" s="50" t="s">
        <v>196</v>
      </c>
      <c r="D5508" s="28">
        <v>0.4</v>
      </c>
      <c r="E5508" s="27">
        <v>0</v>
      </c>
    </row>
    <row r="5509" spans="1:5" x14ac:dyDescent="0.35">
      <c r="A5509" s="125"/>
      <c r="B5509" s="126"/>
      <c r="C5509" s="50" t="s">
        <v>197</v>
      </c>
      <c r="D5509" s="28">
        <v>0.45</v>
      </c>
      <c r="E5509" s="27">
        <v>0</v>
      </c>
    </row>
    <row r="5510" spans="1:5" x14ac:dyDescent="0.35">
      <c r="A5510" s="125"/>
      <c r="B5510" s="126"/>
      <c r="C5510" s="50" t="s">
        <v>198</v>
      </c>
      <c r="D5510" s="28">
        <v>0.5</v>
      </c>
      <c r="E5510" s="27">
        <v>0</v>
      </c>
    </row>
    <row r="5511" spans="1:5" x14ac:dyDescent="0.35">
      <c r="A5511" s="125"/>
      <c r="B5511" s="126"/>
      <c r="C5511" s="50" t="s">
        <v>199</v>
      </c>
      <c r="D5511" s="28">
        <v>0.55000000000000004</v>
      </c>
      <c r="E5511" s="27">
        <v>0</v>
      </c>
    </row>
    <row r="5512" spans="1:5" x14ac:dyDescent="0.35">
      <c r="A5512" s="125"/>
      <c r="B5512" s="126"/>
      <c r="C5512" s="50" t="s">
        <v>200</v>
      </c>
      <c r="D5512" s="28">
        <v>0.6</v>
      </c>
      <c r="E5512" s="27">
        <v>0</v>
      </c>
    </row>
    <row r="5513" spans="1:5" x14ac:dyDescent="0.35">
      <c r="A5513" s="125"/>
      <c r="B5513" s="126"/>
      <c r="C5513" s="50" t="s">
        <v>201</v>
      </c>
      <c r="D5513" s="28">
        <v>0.65</v>
      </c>
      <c r="E5513" s="27">
        <v>0</v>
      </c>
    </row>
    <row r="5514" spans="1:5" x14ac:dyDescent="0.35">
      <c r="A5514" s="125"/>
      <c r="B5514" s="126"/>
      <c r="C5514" s="50" t="s">
        <v>202</v>
      </c>
      <c r="D5514" s="28">
        <v>0.7</v>
      </c>
      <c r="E5514" s="27">
        <v>0</v>
      </c>
    </row>
    <row r="5515" spans="1:5" x14ac:dyDescent="0.35">
      <c r="A5515" s="125"/>
      <c r="B5515" s="126"/>
      <c r="C5515" s="50" t="s">
        <v>203</v>
      </c>
      <c r="D5515" s="28">
        <v>0.75</v>
      </c>
      <c r="E5515" s="27">
        <v>0</v>
      </c>
    </row>
    <row r="5516" spans="1:5" x14ac:dyDescent="0.35">
      <c r="A5516" s="125"/>
      <c r="B5516" s="126"/>
      <c r="C5516" s="50" t="s">
        <v>204</v>
      </c>
      <c r="D5516" s="28">
        <v>0.8</v>
      </c>
      <c r="E5516" s="27">
        <v>0</v>
      </c>
    </row>
    <row r="5517" spans="1:5" x14ac:dyDescent="0.35">
      <c r="A5517" s="125"/>
      <c r="B5517" s="126"/>
      <c r="C5517" s="50" t="s">
        <v>205</v>
      </c>
      <c r="D5517" s="28">
        <v>0.85</v>
      </c>
      <c r="E5517" s="27">
        <v>0</v>
      </c>
    </row>
    <row r="5518" spans="1:5" x14ac:dyDescent="0.35">
      <c r="A5518" s="125"/>
      <c r="B5518" s="126"/>
      <c r="C5518" s="50" t="s">
        <v>206</v>
      </c>
      <c r="D5518" s="28">
        <v>0.9</v>
      </c>
      <c r="E5518" s="27">
        <v>0</v>
      </c>
    </row>
    <row r="5519" spans="1:5" x14ac:dyDescent="0.35">
      <c r="A5519" s="125"/>
      <c r="B5519" s="126"/>
      <c r="C5519" s="50" t="s">
        <v>207</v>
      </c>
      <c r="D5519" s="28">
        <v>0.95</v>
      </c>
      <c r="E5519" s="27">
        <v>0</v>
      </c>
    </row>
    <row r="5520" spans="1:5" x14ac:dyDescent="0.35">
      <c r="A5520" s="125"/>
      <c r="B5520" s="126"/>
      <c r="C5520" s="50" t="s">
        <v>208</v>
      </c>
      <c r="D5520" s="28">
        <v>1</v>
      </c>
      <c r="E5520" s="27">
        <v>0</v>
      </c>
    </row>
    <row r="5521" spans="1:5" x14ac:dyDescent="0.35">
      <c r="A5521" s="125"/>
      <c r="B5521" s="126"/>
      <c r="C5521" s="49" t="s">
        <v>134</v>
      </c>
      <c r="D5521" s="26" t="s">
        <v>136</v>
      </c>
      <c r="E5521" s="26" t="s">
        <v>136</v>
      </c>
    </row>
    <row r="5522" spans="1:5" x14ac:dyDescent="0.35">
      <c r="A5522" s="125"/>
      <c r="B5522" s="126"/>
    </row>
    <row r="5523" spans="1:5" x14ac:dyDescent="0.35">
      <c r="A5523" s="125"/>
      <c r="B5523" s="126"/>
    </row>
    <row r="5524" spans="1:5" x14ac:dyDescent="0.35">
      <c r="A5524" s="125"/>
      <c r="B5524" s="126"/>
    </row>
    <row r="5525" spans="1:5" ht="15" customHeight="1" x14ac:dyDescent="0.35">
      <c r="A5525" s="125">
        <f>A5500+1</f>
        <v>222</v>
      </c>
      <c r="B5525" s="126" t="str">
        <f>"Lista  "  &amp;A5525&amp; "  "&amp; LOOKUP(A5525,'entrada datos Urbanizacion'!$E$5:$E$148,'entrada datos Urbanizacion'!$I$5:$I$148)</f>
        <v>Lista  222  Suelo estabilizado “in situ” con cemento o cal-Cemento</v>
      </c>
      <c r="C5525" s="49" t="s">
        <v>252</v>
      </c>
      <c r="D5525" s="27">
        <v>0</v>
      </c>
      <c r="E5525" s="27">
        <v>0</v>
      </c>
    </row>
    <row r="5526" spans="1:5" ht="15" customHeight="1" x14ac:dyDescent="0.35">
      <c r="A5526" s="125"/>
      <c r="B5526" s="126"/>
      <c r="C5526" s="50" t="s">
        <v>189</v>
      </c>
      <c r="D5526" s="28">
        <v>0.05</v>
      </c>
      <c r="E5526" s="27">
        <v>0</v>
      </c>
    </row>
    <row r="5527" spans="1:5" x14ac:dyDescent="0.35">
      <c r="A5527" s="125"/>
      <c r="B5527" s="126"/>
      <c r="C5527" s="50" t="s">
        <v>190</v>
      </c>
      <c r="D5527" s="28">
        <v>0.1</v>
      </c>
      <c r="E5527" s="27">
        <v>0</v>
      </c>
    </row>
    <row r="5528" spans="1:5" x14ac:dyDescent="0.35">
      <c r="A5528" s="125"/>
      <c r="B5528" s="126"/>
      <c r="C5528" s="50" t="s">
        <v>191</v>
      </c>
      <c r="D5528" s="28">
        <v>0.15</v>
      </c>
      <c r="E5528" s="27">
        <v>0</v>
      </c>
    </row>
    <row r="5529" spans="1:5" x14ac:dyDescent="0.35">
      <c r="A5529" s="125"/>
      <c r="B5529" s="126"/>
      <c r="C5529" s="50" t="s">
        <v>192</v>
      </c>
      <c r="D5529" s="28">
        <v>0.2</v>
      </c>
      <c r="E5529" s="27">
        <v>0</v>
      </c>
    </row>
    <row r="5530" spans="1:5" x14ac:dyDescent="0.35">
      <c r="A5530" s="125"/>
      <c r="B5530" s="126"/>
      <c r="C5530" s="50" t="s">
        <v>193</v>
      </c>
      <c r="D5530" s="28">
        <v>0.25</v>
      </c>
      <c r="E5530" s="27">
        <v>0</v>
      </c>
    </row>
    <row r="5531" spans="1:5" x14ac:dyDescent="0.35">
      <c r="A5531" s="125"/>
      <c r="B5531" s="126"/>
      <c r="C5531" s="50" t="s">
        <v>194</v>
      </c>
      <c r="D5531" s="28">
        <v>0.3</v>
      </c>
      <c r="E5531" s="27">
        <v>0</v>
      </c>
    </row>
    <row r="5532" spans="1:5" x14ac:dyDescent="0.35">
      <c r="A5532" s="125"/>
      <c r="B5532" s="126"/>
      <c r="C5532" s="50" t="s">
        <v>195</v>
      </c>
      <c r="D5532" s="28">
        <v>0.35</v>
      </c>
      <c r="E5532" s="27">
        <v>0</v>
      </c>
    </row>
    <row r="5533" spans="1:5" x14ac:dyDescent="0.35">
      <c r="A5533" s="125"/>
      <c r="B5533" s="126"/>
      <c r="C5533" s="50" t="s">
        <v>196</v>
      </c>
      <c r="D5533" s="28">
        <v>0.4</v>
      </c>
      <c r="E5533" s="27">
        <v>0</v>
      </c>
    </row>
    <row r="5534" spans="1:5" x14ac:dyDescent="0.35">
      <c r="A5534" s="125"/>
      <c r="B5534" s="126"/>
      <c r="C5534" s="50" t="s">
        <v>197</v>
      </c>
      <c r="D5534" s="28">
        <v>0.45</v>
      </c>
      <c r="E5534" s="27">
        <v>0</v>
      </c>
    </row>
    <row r="5535" spans="1:5" x14ac:dyDescent="0.35">
      <c r="A5535" s="125"/>
      <c r="B5535" s="126"/>
      <c r="C5535" s="50" t="s">
        <v>198</v>
      </c>
      <c r="D5535" s="28">
        <v>0.5</v>
      </c>
      <c r="E5535" s="27">
        <v>0</v>
      </c>
    </row>
    <row r="5536" spans="1:5" x14ac:dyDescent="0.35">
      <c r="A5536" s="125"/>
      <c r="B5536" s="126"/>
      <c r="C5536" s="50" t="s">
        <v>199</v>
      </c>
      <c r="D5536" s="28">
        <v>0.55000000000000004</v>
      </c>
      <c r="E5536" s="27">
        <v>0</v>
      </c>
    </row>
    <row r="5537" spans="1:5" x14ac:dyDescent="0.35">
      <c r="A5537" s="125"/>
      <c r="B5537" s="126"/>
      <c r="C5537" s="50" t="s">
        <v>200</v>
      </c>
      <c r="D5537" s="28">
        <v>0.6</v>
      </c>
      <c r="E5537" s="27">
        <v>0</v>
      </c>
    </row>
    <row r="5538" spans="1:5" x14ac:dyDescent="0.35">
      <c r="A5538" s="125"/>
      <c r="B5538" s="126"/>
      <c r="C5538" s="50" t="s">
        <v>201</v>
      </c>
      <c r="D5538" s="28">
        <v>0.65</v>
      </c>
      <c r="E5538" s="27">
        <v>0</v>
      </c>
    </row>
    <row r="5539" spans="1:5" x14ac:dyDescent="0.35">
      <c r="A5539" s="125"/>
      <c r="B5539" s="126"/>
      <c r="C5539" s="50" t="s">
        <v>202</v>
      </c>
      <c r="D5539" s="28">
        <v>0.7</v>
      </c>
      <c r="E5539" s="27">
        <v>0</v>
      </c>
    </row>
    <row r="5540" spans="1:5" x14ac:dyDescent="0.35">
      <c r="A5540" s="125"/>
      <c r="B5540" s="126"/>
      <c r="C5540" s="50" t="s">
        <v>203</v>
      </c>
      <c r="D5540" s="28">
        <v>0.75</v>
      </c>
      <c r="E5540" s="27">
        <v>0</v>
      </c>
    </row>
    <row r="5541" spans="1:5" x14ac:dyDescent="0.35">
      <c r="A5541" s="125"/>
      <c r="B5541" s="126"/>
      <c r="C5541" s="50" t="s">
        <v>204</v>
      </c>
      <c r="D5541" s="28">
        <v>0.8</v>
      </c>
      <c r="E5541" s="27">
        <v>0</v>
      </c>
    </row>
    <row r="5542" spans="1:5" x14ac:dyDescent="0.35">
      <c r="A5542" s="125"/>
      <c r="B5542" s="126"/>
      <c r="C5542" s="50" t="s">
        <v>205</v>
      </c>
      <c r="D5542" s="28">
        <v>0.85</v>
      </c>
      <c r="E5542" s="27">
        <v>0</v>
      </c>
    </row>
    <row r="5543" spans="1:5" x14ac:dyDescent="0.35">
      <c r="A5543" s="125"/>
      <c r="B5543" s="126"/>
      <c r="C5543" s="50" t="s">
        <v>206</v>
      </c>
      <c r="D5543" s="28">
        <v>0.9</v>
      </c>
      <c r="E5543" s="27">
        <v>0</v>
      </c>
    </row>
    <row r="5544" spans="1:5" x14ac:dyDescent="0.35">
      <c r="A5544" s="125"/>
      <c r="B5544" s="126"/>
      <c r="C5544" s="50" t="s">
        <v>207</v>
      </c>
      <c r="D5544" s="28">
        <v>0.95</v>
      </c>
      <c r="E5544" s="27">
        <v>0</v>
      </c>
    </row>
    <row r="5545" spans="1:5" x14ac:dyDescent="0.35">
      <c r="A5545" s="125"/>
      <c r="B5545" s="126"/>
      <c r="C5545" s="50" t="s">
        <v>208</v>
      </c>
      <c r="D5545" s="28">
        <v>1</v>
      </c>
      <c r="E5545" s="27">
        <v>0</v>
      </c>
    </row>
    <row r="5546" spans="1:5" x14ac:dyDescent="0.35">
      <c r="A5546" s="125"/>
      <c r="B5546" s="126"/>
      <c r="C5546" s="49" t="s">
        <v>134</v>
      </c>
      <c r="D5546" s="26" t="s">
        <v>136</v>
      </c>
      <c r="E5546" s="26" t="s">
        <v>136</v>
      </c>
    </row>
    <row r="5547" spans="1:5" x14ac:dyDescent="0.35">
      <c r="A5547" s="125"/>
      <c r="B5547" s="126"/>
    </row>
    <row r="5548" spans="1:5" x14ac:dyDescent="0.35">
      <c r="A5548" s="125"/>
      <c r="B5548" s="126"/>
    </row>
    <row r="5549" spans="1:5" x14ac:dyDescent="0.35">
      <c r="A5549" s="125"/>
      <c r="B5549" s="126"/>
    </row>
    <row r="5550" spans="1:5" ht="15" customHeight="1" x14ac:dyDescent="0.35">
      <c r="A5550" s="125">
        <f>A5525+1</f>
        <v>223</v>
      </c>
      <c r="B5550" s="126" t="str">
        <f>"Lista  "  &amp;A5550&amp; "  "&amp; LOOKUP(A5550,'entrada datos Urbanizacion'!$E$5:$E$148,'entrada datos Urbanizacion'!$I$5:$I$148)</f>
        <v>Lista  223  Suelo estabilizado “in situ” con cemento o cal-Árido</v>
      </c>
      <c r="C5550" s="49" t="s">
        <v>252</v>
      </c>
      <c r="D5550" s="27">
        <v>0</v>
      </c>
      <c r="E5550" s="27">
        <v>0</v>
      </c>
    </row>
    <row r="5551" spans="1:5" ht="15" customHeight="1" x14ac:dyDescent="0.35">
      <c r="A5551" s="125"/>
      <c r="B5551" s="126"/>
      <c r="C5551" s="50" t="s">
        <v>189</v>
      </c>
      <c r="D5551" s="28">
        <v>0.05</v>
      </c>
      <c r="E5551" s="27">
        <v>0</v>
      </c>
    </row>
    <row r="5552" spans="1:5" x14ac:dyDescent="0.35">
      <c r="A5552" s="125"/>
      <c r="B5552" s="126"/>
      <c r="C5552" s="50" t="s">
        <v>190</v>
      </c>
      <c r="D5552" s="28">
        <v>0.1</v>
      </c>
      <c r="E5552" s="27">
        <v>0</v>
      </c>
    </row>
    <row r="5553" spans="1:5" x14ac:dyDescent="0.35">
      <c r="A5553" s="125"/>
      <c r="B5553" s="126"/>
      <c r="C5553" s="50" t="s">
        <v>191</v>
      </c>
      <c r="D5553" s="28">
        <v>0.15</v>
      </c>
      <c r="E5553" s="27">
        <v>0</v>
      </c>
    </row>
    <row r="5554" spans="1:5" x14ac:dyDescent="0.35">
      <c r="A5554" s="125"/>
      <c r="B5554" s="126"/>
      <c r="C5554" s="50" t="s">
        <v>192</v>
      </c>
      <c r="D5554" s="28">
        <v>0.2</v>
      </c>
      <c r="E5554" s="27">
        <v>0</v>
      </c>
    </row>
    <row r="5555" spans="1:5" x14ac:dyDescent="0.35">
      <c r="A5555" s="125"/>
      <c r="B5555" s="126"/>
      <c r="C5555" s="50" t="s">
        <v>193</v>
      </c>
      <c r="D5555" s="28">
        <v>0.25</v>
      </c>
      <c r="E5555" s="27">
        <v>0</v>
      </c>
    </row>
    <row r="5556" spans="1:5" x14ac:dyDescent="0.35">
      <c r="A5556" s="125"/>
      <c r="B5556" s="126"/>
      <c r="C5556" s="50" t="s">
        <v>194</v>
      </c>
      <c r="D5556" s="28">
        <v>0.3</v>
      </c>
      <c r="E5556" s="27">
        <v>0</v>
      </c>
    </row>
    <row r="5557" spans="1:5" x14ac:dyDescent="0.35">
      <c r="A5557" s="125"/>
      <c r="B5557" s="126"/>
      <c r="C5557" s="50" t="s">
        <v>195</v>
      </c>
      <c r="D5557" s="28">
        <v>0.35</v>
      </c>
      <c r="E5557" s="27">
        <v>0</v>
      </c>
    </row>
    <row r="5558" spans="1:5" x14ac:dyDescent="0.35">
      <c r="A5558" s="125"/>
      <c r="B5558" s="126"/>
      <c r="C5558" s="50" t="s">
        <v>196</v>
      </c>
      <c r="D5558" s="28">
        <v>0.4</v>
      </c>
      <c r="E5558" s="27">
        <v>0</v>
      </c>
    </row>
    <row r="5559" spans="1:5" x14ac:dyDescent="0.35">
      <c r="A5559" s="125"/>
      <c r="B5559" s="126"/>
      <c r="C5559" s="50" t="s">
        <v>197</v>
      </c>
      <c r="D5559" s="28">
        <v>0.45</v>
      </c>
      <c r="E5559" s="27">
        <v>0</v>
      </c>
    </row>
    <row r="5560" spans="1:5" x14ac:dyDescent="0.35">
      <c r="A5560" s="125"/>
      <c r="B5560" s="126"/>
      <c r="C5560" s="50" t="s">
        <v>198</v>
      </c>
      <c r="D5560" s="28">
        <v>0.5</v>
      </c>
      <c r="E5560" s="27">
        <v>0</v>
      </c>
    </row>
    <row r="5561" spans="1:5" x14ac:dyDescent="0.35">
      <c r="A5561" s="125"/>
      <c r="B5561" s="126"/>
      <c r="C5561" s="50" t="s">
        <v>199</v>
      </c>
      <c r="D5561" s="28">
        <v>0.55000000000000004</v>
      </c>
      <c r="E5561" s="27">
        <v>0</v>
      </c>
    </row>
    <row r="5562" spans="1:5" x14ac:dyDescent="0.35">
      <c r="A5562" s="125"/>
      <c r="B5562" s="126"/>
      <c r="C5562" s="50" t="s">
        <v>200</v>
      </c>
      <c r="D5562" s="28">
        <v>0.6</v>
      </c>
      <c r="E5562" s="27">
        <v>0</v>
      </c>
    </row>
    <row r="5563" spans="1:5" x14ac:dyDescent="0.35">
      <c r="A5563" s="125"/>
      <c r="B5563" s="126"/>
      <c r="C5563" s="50" t="s">
        <v>201</v>
      </c>
      <c r="D5563" s="28">
        <v>0.65</v>
      </c>
      <c r="E5563" s="27">
        <v>0</v>
      </c>
    </row>
    <row r="5564" spans="1:5" x14ac:dyDescent="0.35">
      <c r="A5564" s="125"/>
      <c r="B5564" s="126"/>
      <c r="C5564" s="50" t="s">
        <v>202</v>
      </c>
      <c r="D5564" s="28">
        <v>0.7</v>
      </c>
      <c r="E5564" s="27">
        <v>0</v>
      </c>
    </row>
    <row r="5565" spans="1:5" x14ac:dyDescent="0.35">
      <c r="A5565" s="125"/>
      <c r="B5565" s="126"/>
      <c r="C5565" s="50" t="s">
        <v>203</v>
      </c>
      <c r="D5565" s="28">
        <v>0.75</v>
      </c>
      <c r="E5565" s="27">
        <v>0</v>
      </c>
    </row>
    <row r="5566" spans="1:5" x14ac:dyDescent="0.35">
      <c r="A5566" s="125"/>
      <c r="B5566" s="126"/>
      <c r="C5566" s="50" t="s">
        <v>204</v>
      </c>
      <c r="D5566" s="28">
        <v>0.8</v>
      </c>
      <c r="E5566" s="27">
        <v>0</v>
      </c>
    </row>
    <row r="5567" spans="1:5" x14ac:dyDescent="0.35">
      <c r="A5567" s="125"/>
      <c r="B5567" s="126"/>
      <c r="C5567" s="50" t="s">
        <v>205</v>
      </c>
      <c r="D5567" s="28">
        <v>0.85</v>
      </c>
      <c r="E5567" s="27">
        <v>0</v>
      </c>
    </row>
    <row r="5568" spans="1:5" x14ac:dyDescent="0.35">
      <c r="A5568" s="125"/>
      <c r="B5568" s="126"/>
      <c r="C5568" s="50" t="s">
        <v>206</v>
      </c>
      <c r="D5568" s="28">
        <v>0.9</v>
      </c>
      <c r="E5568" s="27">
        <v>0</v>
      </c>
    </row>
    <row r="5569" spans="1:5" x14ac:dyDescent="0.35">
      <c r="A5569" s="125"/>
      <c r="B5569" s="126"/>
      <c r="C5569" s="50" t="s">
        <v>207</v>
      </c>
      <c r="D5569" s="28">
        <v>0.95</v>
      </c>
      <c r="E5569" s="27">
        <v>0</v>
      </c>
    </row>
    <row r="5570" spans="1:5" x14ac:dyDescent="0.35">
      <c r="A5570" s="125"/>
      <c r="B5570" s="126"/>
      <c r="C5570" s="50" t="s">
        <v>208</v>
      </c>
      <c r="D5570" s="28">
        <v>1</v>
      </c>
      <c r="E5570" s="27">
        <v>0</v>
      </c>
    </row>
    <row r="5571" spans="1:5" x14ac:dyDescent="0.35">
      <c r="A5571" s="125"/>
      <c r="B5571" s="126"/>
      <c r="C5571" s="49" t="s">
        <v>134</v>
      </c>
      <c r="D5571" s="26" t="s">
        <v>136</v>
      </c>
      <c r="E5571" s="26" t="s">
        <v>136</v>
      </c>
    </row>
    <row r="5572" spans="1:5" x14ac:dyDescent="0.35">
      <c r="A5572" s="125"/>
      <c r="B5572" s="126"/>
    </row>
    <row r="5573" spans="1:5" x14ac:dyDescent="0.35">
      <c r="A5573" s="125"/>
      <c r="B5573" s="126"/>
    </row>
    <row r="5574" spans="1:5" x14ac:dyDescent="0.35">
      <c r="A5574" s="125"/>
      <c r="B5574" s="126"/>
    </row>
    <row r="5575" spans="1:5" ht="15" customHeight="1" x14ac:dyDescent="0.35">
      <c r="A5575" s="125">
        <f>A5550+1</f>
        <v>224</v>
      </c>
      <c r="B5575" s="126" t="str">
        <f>"Lista  "  &amp;A5575&amp; "  "&amp; LOOKUP(A5575,'entrada datos Urbanizacion'!$E$5:$E$148,'entrada datos Urbanizacion'!$I$5:$I$148)</f>
        <v>Lista  224  otros</v>
      </c>
      <c r="C5575" s="49" t="s">
        <v>252</v>
      </c>
      <c r="D5575" s="27">
        <v>0</v>
      </c>
      <c r="E5575" s="27">
        <v>0</v>
      </c>
    </row>
    <row r="5576" spans="1:5" ht="15" customHeight="1" x14ac:dyDescent="0.35">
      <c r="A5576" s="125"/>
      <c r="B5576" s="126"/>
      <c r="C5576" s="50" t="s">
        <v>189</v>
      </c>
      <c r="D5576" s="28">
        <v>0.05</v>
      </c>
      <c r="E5576" s="27">
        <v>0</v>
      </c>
    </row>
    <row r="5577" spans="1:5" x14ac:dyDescent="0.35">
      <c r="A5577" s="125"/>
      <c r="B5577" s="126"/>
      <c r="C5577" s="50" t="s">
        <v>190</v>
      </c>
      <c r="D5577" s="28">
        <v>0.1</v>
      </c>
      <c r="E5577" s="27">
        <v>0</v>
      </c>
    </row>
    <row r="5578" spans="1:5" x14ac:dyDescent="0.35">
      <c r="A5578" s="125"/>
      <c r="B5578" s="126"/>
      <c r="C5578" s="50" t="s">
        <v>191</v>
      </c>
      <c r="D5578" s="28">
        <v>0.15</v>
      </c>
      <c r="E5578" s="27">
        <v>0</v>
      </c>
    </row>
    <row r="5579" spans="1:5" x14ac:dyDescent="0.35">
      <c r="A5579" s="125"/>
      <c r="B5579" s="126"/>
      <c r="C5579" s="50" t="s">
        <v>192</v>
      </c>
      <c r="D5579" s="28">
        <v>0.2</v>
      </c>
      <c r="E5579" s="27">
        <v>0</v>
      </c>
    </row>
    <row r="5580" spans="1:5" x14ac:dyDescent="0.35">
      <c r="A5580" s="125"/>
      <c r="B5580" s="126"/>
      <c r="C5580" s="50" t="s">
        <v>193</v>
      </c>
      <c r="D5580" s="28">
        <v>0.25</v>
      </c>
      <c r="E5580" s="27">
        <v>0</v>
      </c>
    </row>
    <row r="5581" spans="1:5" x14ac:dyDescent="0.35">
      <c r="A5581" s="125"/>
      <c r="B5581" s="126"/>
      <c r="C5581" s="50" t="s">
        <v>194</v>
      </c>
      <c r="D5581" s="28">
        <v>0.3</v>
      </c>
      <c r="E5581" s="27">
        <v>0</v>
      </c>
    </row>
    <row r="5582" spans="1:5" x14ac:dyDescent="0.35">
      <c r="A5582" s="125"/>
      <c r="B5582" s="126"/>
      <c r="C5582" s="50" t="s">
        <v>195</v>
      </c>
      <c r="D5582" s="28">
        <v>0.35</v>
      </c>
      <c r="E5582" s="27">
        <v>0</v>
      </c>
    </row>
    <row r="5583" spans="1:5" x14ac:dyDescent="0.35">
      <c r="A5583" s="125"/>
      <c r="B5583" s="126"/>
      <c r="C5583" s="50" t="s">
        <v>196</v>
      </c>
      <c r="D5583" s="28">
        <v>0.4</v>
      </c>
      <c r="E5583" s="27">
        <v>0</v>
      </c>
    </row>
    <row r="5584" spans="1:5" x14ac:dyDescent="0.35">
      <c r="A5584" s="125"/>
      <c r="B5584" s="126"/>
      <c r="C5584" s="50" t="s">
        <v>197</v>
      </c>
      <c r="D5584" s="28">
        <v>0.45</v>
      </c>
      <c r="E5584" s="27">
        <v>0</v>
      </c>
    </row>
    <row r="5585" spans="1:5" x14ac:dyDescent="0.35">
      <c r="A5585" s="125"/>
      <c r="B5585" s="126"/>
      <c r="C5585" s="50" t="s">
        <v>198</v>
      </c>
      <c r="D5585" s="28">
        <v>0.5</v>
      </c>
      <c r="E5585" s="27">
        <v>0</v>
      </c>
    </row>
    <row r="5586" spans="1:5" x14ac:dyDescent="0.35">
      <c r="A5586" s="125"/>
      <c r="B5586" s="126"/>
      <c r="C5586" s="50" t="s">
        <v>199</v>
      </c>
      <c r="D5586" s="28">
        <v>0.55000000000000004</v>
      </c>
      <c r="E5586" s="27">
        <v>0</v>
      </c>
    </row>
    <row r="5587" spans="1:5" x14ac:dyDescent="0.35">
      <c r="A5587" s="125"/>
      <c r="B5587" s="126"/>
      <c r="C5587" s="50" t="s">
        <v>200</v>
      </c>
      <c r="D5587" s="28">
        <v>0.6</v>
      </c>
      <c r="E5587" s="27">
        <v>0</v>
      </c>
    </row>
    <row r="5588" spans="1:5" x14ac:dyDescent="0.35">
      <c r="A5588" s="125"/>
      <c r="B5588" s="126"/>
      <c r="C5588" s="50" t="s">
        <v>201</v>
      </c>
      <c r="D5588" s="28">
        <v>0.65</v>
      </c>
      <c r="E5588" s="27">
        <v>0</v>
      </c>
    </row>
    <row r="5589" spans="1:5" x14ac:dyDescent="0.35">
      <c r="A5589" s="125"/>
      <c r="B5589" s="126"/>
      <c r="C5589" s="50" t="s">
        <v>202</v>
      </c>
      <c r="D5589" s="28">
        <v>0.7</v>
      </c>
      <c r="E5589" s="27">
        <v>0</v>
      </c>
    </row>
    <row r="5590" spans="1:5" x14ac:dyDescent="0.35">
      <c r="A5590" s="125"/>
      <c r="B5590" s="126"/>
      <c r="C5590" s="50" t="s">
        <v>203</v>
      </c>
      <c r="D5590" s="28">
        <v>0.75</v>
      </c>
      <c r="E5590" s="27">
        <v>0</v>
      </c>
    </row>
    <row r="5591" spans="1:5" x14ac:dyDescent="0.35">
      <c r="A5591" s="125"/>
      <c r="B5591" s="126"/>
      <c r="C5591" s="50" t="s">
        <v>204</v>
      </c>
      <c r="D5591" s="28">
        <v>0.8</v>
      </c>
      <c r="E5591" s="27">
        <v>0</v>
      </c>
    </row>
    <row r="5592" spans="1:5" x14ac:dyDescent="0.35">
      <c r="A5592" s="125"/>
      <c r="B5592" s="126"/>
      <c r="C5592" s="50" t="s">
        <v>205</v>
      </c>
      <c r="D5592" s="28">
        <v>0.85</v>
      </c>
      <c r="E5592" s="27">
        <v>0</v>
      </c>
    </row>
    <row r="5593" spans="1:5" x14ac:dyDescent="0.35">
      <c r="A5593" s="125"/>
      <c r="B5593" s="126"/>
      <c r="C5593" s="50" t="s">
        <v>206</v>
      </c>
      <c r="D5593" s="28">
        <v>0.9</v>
      </c>
      <c r="E5593" s="27">
        <v>0</v>
      </c>
    </row>
    <row r="5594" spans="1:5" x14ac:dyDescent="0.35">
      <c r="A5594" s="125"/>
      <c r="B5594" s="126"/>
      <c r="C5594" s="50" t="s">
        <v>207</v>
      </c>
      <c r="D5594" s="28">
        <v>0.95</v>
      </c>
      <c r="E5594" s="27">
        <v>0</v>
      </c>
    </row>
    <row r="5595" spans="1:5" x14ac:dyDescent="0.35">
      <c r="A5595" s="125"/>
      <c r="B5595" s="126"/>
      <c r="C5595" s="50" t="s">
        <v>208</v>
      </c>
      <c r="D5595" s="28">
        <v>1</v>
      </c>
      <c r="E5595" s="27">
        <v>0</v>
      </c>
    </row>
    <row r="5596" spans="1:5" x14ac:dyDescent="0.35">
      <c r="A5596" s="125"/>
      <c r="B5596" s="126"/>
      <c r="C5596" s="49" t="s">
        <v>134</v>
      </c>
      <c r="D5596" s="26" t="s">
        <v>136</v>
      </c>
      <c r="E5596" s="26" t="s">
        <v>136</v>
      </c>
    </row>
    <row r="5597" spans="1:5" x14ac:dyDescent="0.35">
      <c r="A5597" s="125"/>
      <c r="B5597" s="126"/>
    </row>
    <row r="5598" spans="1:5" x14ac:dyDescent="0.35">
      <c r="A5598" s="125"/>
      <c r="B5598" s="126"/>
    </row>
    <row r="5599" spans="1:5" x14ac:dyDescent="0.35">
      <c r="A5599" s="125"/>
      <c r="B5599" s="126"/>
    </row>
    <row r="5600" spans="1:5" ht="15" customHeight="1" x14ac:dyDescent="0.35">
      <c r="A5600" s="125">
        <f>A5575+1</f>
        <v>225</v>
      </c>
      <c r="B5600" s="126" t="str">
        <f>"Lista  "  &amp;A5600&amp; "  "&amp; LOOKUP(A5600,'entrada datos Urbanizacion'!$E$5:$E$148,'entrada datos Urbanizacion'!$I$5:$I$148)</f>
        <v>Lista  225  suelo-cemento (cemento)</v>
      </c>
      <c r="C5600" s="49" t="s">
        <v>252</v>
      </c>
      <c r="D5600" s="27">
        <v>0</v>
      </c>
      <c r="E5600" s="27">
        <v>0</v>
      </c>
    </row>
    <row r="5601" spans="1:5" ht="15" customHeight="1" x14ac:dyDescent="0.35">
      <c r="A5601" s="125"/>
      <c r="B5601" s="126"/>
      <c r="C5601" s="50" t="s">
        <v>189</v>
      </c>
      <c r="D5601" s="28">
        <v>0.05</v>
      </c>
      <c r="E5601" s="27">
        <v>0</v>
      </c>
    </row>
    <row r="5602" spans="1:5" x14ac:dyDescent="0.35">
      <c r="A5602" s="125"/>
      <c r="B5602" s="126"/>
      <c r="C5602" s="50" t="s">
        <v>190</v>
      </c>
      <c r="D5602" s="28">
        <v>0.1</v>
      </c>
      <c r="E5602" s="27">
        <v>0</v>
      </c>
    </row>
    <row r="5603" spans="1:5" x14ac:dyDescent="0.35">
      <c r="A5603" s="125"/>
      <c r="B5603" s="126"/>
      <c r="C5603" s="50" t="s">
        <v>191</v>
      </c>
      <c r="D5603" s="28">
        <v>0.15</v>
      </c>
      <c r="E5603" s="27">
        <v>0</v>
      </c>
    </row>
    <row r="5604" spans="1:5" x14ac:dyDescent="0.35">
      <c r="A5604" s="125"/>
      <c r="B5604" s="126"/>
      <c r="C5604" s="50" t="s">
        <v>192</v>
      </c>
      <c r="D5604" s="28">
        <v>0.2</v>
      </c>
      <c r="E5604" s="27">
        <v>0</v>
      </c>
    </row>
    <row r="5605" spans="1:5" x14ac:dyDescent="0.35">
      <c r="A5605" s="125"/>
      <c r="B5605" s="126"/>
      <c r="C5605" s="50" t="s">
        <v>193</v>
      </c>
      <c r="D5605" s="28">
        <v>0.25</v>
      </c>
      <c r="E5605" s="27">
        <v>0</v>
      </c>
    </row>
    <row r="5606" spans="1:5" x14ac:dyDescent="0.35">
      <c r="A5606" s="125"/>
      <c r="B5606" s="126"/>
      <c r="C5606" s="50" t="s">
        <v>194</v>
      </c>
      <c r="D5606" s="28">
        <v>0.3</v>
      </c>
      <c r="E5606" s="27">
        <v>0</v>
      </c>
    </row>
    <row r="5607" spans="1:5" x14ac:dyDescent="0.35">
      <c r="A5607" s="125"/>
      <c r="B5607" s="126"/>
      <c r="C5607" s="50" t="s">
        <v>195</v>
      </c>
      <c r="D5607" s="28">
        <v>0.35</v>
      </c>
      <c r="E5607" s="27">
        <v>0</v>
      </c>
    </row>
    <row r="5608" spans="1:5" x14ac:dyDescent="0.35">
      <c r="A5608" s="125"/>
      <c r="B5608" s="126"/>
      <c r="C5608" s="50" t="s">
        <v>196</v>
      </c>
      <c r="D5608" s="28">
        <v>0.4</v>
      </c>
      <c r="E5608" s="27">
        <v>0</v>
      </c>
    </row>
    <row r="5609" spans="1:5" x14ac:dyDescent="0.35">
      <c r="A5609" s="125"/>
      <c r="B5609" s="126"/>
      <c r="C5609" s="50" t="s">
        <v>197</v>
      </c>
      <c r="D5609" s="28">
        <v>0.45</v>
      </c>
      <c r="E5609" s="27">
        <v>0</v>
      </c>
    </row>
    <row r="5610" spans="1:5" x14ac:dyDescent="0.35">
      <c r="A5610" s="125"/>
      <c r="B5610" s="126"/>
      <c r="C5610" s="50" t="s">
        <v>198</v>
      </c>
      <c r="D5610" s="28">
        <v>0.5</v>
      </c>
      <c r="E5610" s="27">
        <v>0</v>
      </c>
    </row>
    <row r="5611" spans="1:5" x14ac:dyDescent="0.35">
      <c r="A5611" s="125"/>
      <c r="B5611" s="126"/>
      <c r="C5611" s="50" t="s">
        <v>199</v>
      </c>
      <c r="D5611" s="28">
        <v>0.55000000000000004</v>
      </c>
      <c r="E5611" s="27">
        <v>0</v>
      </c>
    </row>
    <row r="5612" spans="1:5" x14ac:dyDescent="0.35">
      <c r="A5612" s="125"/>
      <c r="B5612" s="126"/>
      <c r="C5612" s="50" t="s">
        <v>200</v>
      </c>
      <c r="D5612" s="28">
        <v>0.6</v>
      </c>
      <c r="E5612" s="27">
        <v>0</v>
      </c>
    </row>
    <row r="5613" spans="1:5" x14ac:dyDescent="0.35">
      <c r="A5613" s="125"/>
      <c r="B5613" s="126"/>
      <c r="C5613" s="50" t="s">
        <v>201</v>
      </c>
      <c r="D5613" s="28">
        <v>0.65</v>
      </c>
      <c r="E5613" s="27">
        <v>0</v>
      </c>
    </row>
    <row r="5614" spans="1:5" x14ac:dyDescent="0.35">
      <c r="A5614" s="125"/>
      <c r="B5614" s="126"/>
      <c r="C5614" s="50" t="s">
        <v>202</v>
      </c>
      <c r="D5614" s="28">
        <v>0.7</v>
      </c>
      <c r="E5614" s="27">
        <v>0</v>
      </c>
    </row>
    <row r="5615" spans="1:5" x14ac:dyDescent="0.35">
      <c r="A5615" s="125"/>
      <c r="B5615" s="126"/>
      <c r="C5615" s="50" t="s">
        <v>203</v>
      </c>
      <c r="D5615" s="28">
        <v>0.75</v>
      </c>
      <c r="E5615" s="27">
        <v>0</v>
      </c>
    </row>
    <row r="5616" spans="1:5" x14ac:dyDescent="0.35">
      <c r="A5616" s="125"/>
      <c r="B5616" s="126"/>
      <c r="C5616" s="50" t="s">
        <v>204</v>
      </c>
      <c r="D5616" s="28">
        <v>0.8</v>
      </c>
      <c r="E5616" s="27">
        <v>0</v>
      </c>
    </row>
    <row r="5617" spans="1:5" x14ac:dyDescent="0.35">
      <c r="A5617" s="125"/>
      <c r="B5617" s="126"/>
      <c r="C5617" s="50" t="s">
        <v>205</v>
      </c>
      <c r="D5617" s="28">
        <v>0.85</v>
      </c>
      <c r="E5617" s="27">
        <v>0</v>
      </c>
    </row>
    <row r="5618" spans="1:5" x14ac:dyDescent="0.35">
      <c r="A5618" s="125"/>
      <c r="B5618" s="126"/>
      <c r="C5618" s="50" t="s">
        <v>206</v>
      </c>
      <c r="D5618" s="28">
        <v>0.9</v>
      </c>
      <c r="E5618" s="27">
        <v>0</v>
      </c>
    </row>
    <row r="5619" spans="1:5" x14ac:dyDescent="0.35">
      <c r="A5619" s="125"/>
      <c r="B5619" s="126"/>
      <c r="C5619" s="50" t="s">
        <v>207</v>
      </c>
      <c r="D5619" s="28">
        <v>0.95</v>
      </c>
      <c r="E5619" s="27">
        <v>0</v>
      </c>
    </row>
    <row r="5620" spans="1:5" x14ac:dyDescent="0.35">
      <c r="A5620" s="125"/>
      <c r="B5620" s="126"/>
      <c r="C5620" s="50" t="s">
        <v>208</v>
      </c>
      <c r="D5620" s="28">
        <v>1</v>
      </c>
      <c r="E5620" s="27">
        <v>0</v>
      </c>
    </row>
    <row r="5621" spans="1:5" x14ac:dyDescent="0.35">
      <c r="A5621" s="125"/>
      <c r="B5621" s="126"/>
      <c r="C5621" s="49" t="s">
        <v>134</v>
      </c>
      <c r="D5621" s="26" t="s">
        <v>136</v>
      </c>
      <c r="E5621" s="26" t="s">
        <v>136</v>
      </c>
    </row>
    <row r="5622" spans="1:5" x14ac:dyDescent="0.35">
      <c r="A5622" s="125"/>
      <c r="B5622" s="126"/>
    </row>
    <row r="5623" spans="1:5" x14ac:dyDescent="0.35">
      <c r="A5623" s="125"/>
      <c r="B5623" s="126"/>
    </row>
    <row r="5624" spans="1:5" x14ac:dyDescent="0.35">
      <c r="A5624" s="125"/>
      <c r="B5624" s="126"/>
    </row>
    <row r="5625" spans="1:5" ht="15" customHeight="1" x14ac:dyDescent="0.35">
      <c r="A5625" s="125">
        <f>A5600+1</f>
        <v>226</v>
      </c>
      <c r="B5625" s="126" t="str">
        <f>"Lista  "  &amp;A5625&amp; "  "&amp; LOOKUP(A5625,'entrada datos Urbanizacion'!$E$5:$E$148,'entrada datos Urbanizacion'!$I$5:$I$148)</f>
        <v>Lista  226  suelo-cemento (árido)</v>
      </c>
      <c r="C5625" s="49" t="s">
        <v>252</v>
      </c>
      <c r="D5625" s="27">
        <v>0</v>
      </c>
      <c r="E5625" s="27">
        <v>0</v>
      </c>
    </row>
    <row r="5626" spans="1:5" ht="15" customHeight="1" x14ac:dyDescent="0.35">
      <c r="A5626" s="125"/>
      <c r="B5626" s="126"/>
      <c r="C5626" s="50" t="s">
        <v>189</v>
      </c>
      <c r="D5626" s="28">
        <v>0.05</v>
      </c>
      <c r="E5626" s="27">
        <v>0</v>
      </c>
    </row>
    <row r="5627" spans="1:5" x14ac:dyDescent="0.35">
      <c r="A5627" s="125"/>
      <c r="B5627" s="126"/>
      <c r="C5627" s="50" t="s">
        <v>190</v>
      </c>
      <c r="D5627" s="28">
        <v>0.1</v>
      </c>
      <c r="E5627" s="27">
        <v>0</v>
      </c>
    </row>
    <row r="5628" spans="1:5" x14ac:dyDescent="0.35">
      <c r="A5628" s="125"/>
      <c r="B5628" s="126"/>
      <c r="C5628" s="50" t="s">
        <v>191</v>
      </c>
      <c r="D5628" s="28">
        <v>0.15</v>
      </c>
      <c r="E5628" s="27">
        <v>0</v>
      </c>
    </row>
    <row r="5629" spans="1:5" x14ac:dyDescent="0.35">
      <c r="A5629" s="125"/>
      <c r="B5629" s="126"/>
      <c r="C5629" s="50" t="s">
        <v>192</v>
      </c>
      <c r="D5629" s="28">
        <v>0.2</v>
      </c>
      <c r="E5629" s="27">
        <v>0</v>
      </c>
    </row>
    <row r="5630" spans="1:5" x14ac:dyDescent="0.35">
      <c r="A5630" s="125"/>
      <c r="B5630" s="126"/>
      <c r="C5630" s="50" t="s">
        <v>193</v>
      </c>
      <c r="D5630" s="28">
        <v>0.25</v>
      </c>
      <c r="E5630" s="27">
        <v>0</v>
      </c>
    </row>
    <row r="5631" spans="1:5" x14ac:dyDescent="0.35">
      <c r="A5631" s="125"/>
      <c r="B5631" s="126"/>
      <c r="C5631" s="50" t="s">
        <v>194</v>
      </c>
      <c r="D5631" s="28">
        <v>0.3</v>
      </c>
      <c r="E5631" s="27">
        <v>0</v>
      </c>
    </row>
    <row r="5632" spans="1:5" x14ac:dyDescent="0.35">
      <c r="A5632" s="125"/>
      <c r="B5632" s="126"/>
      <c r="C5632" s="50" t="s">
        <v>195</v>
      </c>
      <c r="D5632" s="28">
        <v>0.35</v>
      </c>
      <c r="E5632" s="27">
        <v>0</v>
      </c>
    </row>
    <row r="5633" spans="1:5" x14ac:dyDescent="0.35">
      <c r="A5633" s="125"/>
      <c r="B5633" s="126"/>
      <c r="C5633" s="50" t="s">
        <v>196</v>
      </c>
      <c r="D5633" s="28">
        <v>0.4</v>
      </c>
      <c r="E5633" s="27">
        <v>0</v>
      </c>
    </row>
    <row r="5634" spans="1:5" x14ac:dyDescent="0.35">
      <c r="A5634" s="125"/>
      <c r="B5634" s="126"/>
      <c r="C5634" s="50" t="s">
        <v>197</v>
      </c>
      <c r="D5634" s="28">
        <v>0.45</v>
      </c>
      <c r="E5634" s="27">
        <v>0</v>
      </c>
    </row>
    <row r="5635" spans="1:5" x14ac:dyDescent="0.35">
      <c r="A5635" s="125"/>
      <c r="B5635" s="126"/>
      <c r="C5635" s="50" t="s">
        <v>198</v>
      </c>
      <c r="D5635" s="28">
        <v>0.5</v>
      </c>
      <c r="E5635" s="27">
        <v>0</v>
      </c>
    </row>
    <row r="5636" spans="1:5" x14ac:dyDescent="0.35">
      <c r="A5636" s="125"/>
      <c r="B5636" s="126"/>
      <c r="C5636" s="50" t="s">
        <v>199</v>
      </c>
      <c r="D5636" s="28">
        <v>0.55000000000000004</v>
      </c>
      <c r="E5636" s="27">
        <v>0</v>
      </c>
    </row>
    <row r="5637" spans="1:5" x14ac:dyDescent="0.35">
      <c r="A5637" s="125"/>
      <c r="B5637" s="126"/>
      <c r="C5637" s="50" t="s">
        <v>200</v>
      </c>
      <c r="D5637" s="28">
        <v>0.6</v>
      </c>
      <c r="E5637" s="27">
        <v>0</v>
      </c>
    </row>
    <row r="5638" spans="1:5" x14ac:dyDescent="0.35">
      <c r="A5638" s="125"/>
      <c r="B5638" s="126"/>
      <c r="C5638" s="50" t="s">
        <v>201</v>
      </c>
      <c r="D5638" s="28">
        <v>0.65</v>
      </c>
      <c r="E5638" s="27">
        <v>0</v>
      </c>
    </row>
    <row r="5639" spans="1:5" x14ac:dyDescent="0.35">
      <c r="A5639" s="125"/>
      <c r="B5639" s="126"/>
      <c r="C5639" s="50" t="s">
        <v>202</v>
      </c>
      <c r="D5639" s="28">
        <v>0.7</v>
      </c>
      <c r="E5639" s="27">
        <v>0</v>
      </c>
    </row>
    <row r="5640" spans="1:5" x14ac:dyDescent="0.35">
      <c r="A5640" s="125"/>
      <c r="B5640" s="126"/>
      <c r="C5640" s="50" t="s">
        <v>203</v>
      </c>
      <c r="D5640" s="28">
        <v>0.75</v>
      </c>
      <c r="E5640" s="27">
        <v>0</v>
      </c>
    </row>
    <row r="5641" spans="1:5" x14ac:dyDescent="0.35">
      <c r="A5641" s="125"/>
      <c r="B5641" s="126"/>
      <c r="C5641" s="50" t="s">
        <v>204</v>
      </c>
      <c r="D5641" s="28">
        <v>0.8</v>
      </c>
      <c r="E5641" s="27">
        <v>0</v>
      </c>
    </row>
    <row r="5642" spans="1:5" x14ac:dyDescent="0.35">
      <c r="A5642" s="125"/>
      <c r="B5642" s="126"/>
      <c r="C5642" s="50" t="s">
        <v>205</v>
      </c>
      <c r="D5642" s="28">
        <v>0.85</v>
      </c>
      <c r="E5642" s="27">
        <v>0</v>
      </c>
    </row>
    <row r="5643" spans="1:5" x14ac:dyDescent="0.35">
      <c r="A5643" s="125"/>
      <c r="B5643" s="126"/>
      <c r="C5643" s="50" t="s">
        <v>206</v>
      </c>
      <c r="D5643" s="28">
        <v>0.9</v>
      </c>
      <c r="E5643" s="27">
        <v>0</v>
      </c>
    </row>
    <row r="5644" spans="1:5" x14ac:dyDescent="0.35">
      <c r="A5644" s="125"/>
      <c r="B5644" s="126"/>
      <c r="C5644" s="50" t="s">
        <v>207</v>
      </c>
      <c r="D5644" s="28">
        <v>0.95</v>
      </c>
      <c r="E5644" s="27">
        <v>0</v>
      </c>
    </row>
    <row r="5645" spans="1:5" x14ac:dyDescent="0.35">
      <c r="A5645" s="125"/>
      <c r="B5645" s="126"/>
      <c r="C5645" s="50" t="s">
        <v>208</v>
      </c>
      <c r="D5645" s="28">
        <v>1</v>
      </c>
      <c r="E5645" s="27">
        <v>0</v>
      </c>
    </row>
    <row r="5646" spans="1:5" x14ac:dyDescent="0.35">
      <c r="A5646" s="125"/>
      <c r="B5646" s="126"/>
      <c r="C5646" s="49" t="s">
        <v>134</v>
      </c>
      <c r="D5646" s="26" t="s">
        <v>136</v>
      </c>
      <c r="E5646" s="26" t="s">
        <v>136</v>
      </c>
    </row>
    <row r="5647" spans="1:5" x14ac:dyDescent="0.35">
      <c r="A5647" s="125"/>
      <c r="B5647" s="126"/>
    </row>
    <row r="5648" spans="1:5" x14ac:dyDescent="0.35">
      <c r="A5648" s="125"/>
      <c r="B5648" s="126"/>
    </row>
    <row r="5649" spans="1:5" x14ac:dyDescent="0.35">
      <c r="A5649" s="125"/>
      <c r="B5649" s="126"/>
    </row>
    <row r="5650" spans="1:5" ht="15" customHeight="1" x14ac:dyDescent="0.35">
      <c r="A5650" s="125">
        <f>A5625+1</f>
        <v>227</v>
      </c>
      <c r="B5650" s="126" t="str">
        <f>"Lista  "  &amp;A5650&amp; "  "&amp; LOOKUP(A5650,'entrada datos Urbanizacion'!$E$5:$E$148,'entrada datos Urbanizacion'!$I$5:$I$148)</f>
        <v>Lista  227  suelo-cemento (otros conglomerantes)</v>
      </c>
      <c r="C5650" s="49" t="s">
        <v>252</v>
      </c>
      <c r="D5650" s="27">
        <v>0</v>
      </c>
      <c r="E5650" s="27">
        <v>0</v>
      </c>
    </row>
    <row r="5651" spans="1:5" ht="15" customHeight="1" x14ac:dyDescent="0.35">
      <c r="A5651" s="125"/>
      <c r="B5651" s="126"/>
      <c r="C5651" s="50" t="s">
        <v>189</v>
      </c>
      <c r="D5651" s="28">
        <v>0.05</v>
      </c>
      <c r="E5651" s="27">
        <v>0</v>
      </c>
    </row>
    <row r="5652" spans="1:5" x14ac:dyDescent="0.35">
      <c r="A5652" s="125"/>
      <c r="B5652" s="126"/>
      <c r="C5652" s="50" t="s">
        <v>190</v>
      </c>
      <c r="D5652" s="28">
        <v>0.1</v>
      </c>
      <c r="E5652" s="27">
        <v>0</v>
      </c>
    </row>
    <row r="5653" spans="1:5" x14ac:dyDescent="0.35">
      <c r="A5653" s="125"/>
      <c r="B5653" s="126"/>
      <c r="C5653" s="50" t="s">
        <v>191</v>
      </c>
      <c r="D5653" s="28">
        <v>0.15</v>
      </c>
      <c r="E5653" s="27">
        <v>0</v>
      </c>
    </row>
    <row r="5654" spans="1:5" x14ac:dyDescent="0.35">
      <c r="A5654" s="125"/>
      <c r="B5654" s="126"/>
      <c r="C5654" s="50" t="s">
        <v>192</v>
      </c>
      <c r="D5654" s="28">
        <v>0.2</v>
      </c>
      <c r="E5654" s="27">
        <v>0</v>
      </c>
    </row>
    <row r="5655" spans="1:5" x14ac:dyDescent="0.35">
      <c r="A5655" s="125"/>
      <c r="B5655" s="126"/>
      <c r="C5655" s="50" t="s">
        <v>193</v>
      </c>
      <c r="D5655" s="28">
        <v>0.25</v>
      </c>
      <c r="E5655" s="27">
        <v>0</v>
      </c>
    </row>
    <row r="5656" spans="1:5" x14ac:dyDescent="0.35">
      <c r="A5656" s="125"/>
      <c r="B5656" s="126"/>
      <c r="C5656" s="50" t="s">
        <v>194</v>
      </c>
      <c r="D5656" s="28">
        <v>0.3</v>
      </c>
      <c r="E5656" s="27">
        <v>0</v>
      </c>
    </row>
    <row r="5657" spans="1:5" x14ac:dyDescent="0.35">
      <c r="A5657" s="125"/>
      <c r="B5657" s="126"/>
      <c r="C5657" s="50" t="s">
        <v>195</v>
      </c>
      <c r="D5657" s="28">
        <v>0.35</v>
      </c>
      <c r="E5657" s="27">
        <v>0</v>
      </c>
    </row>
    <row r="5658" spans="1:5" x14ac:dyDescent="0.35">
      <c r="A5658" s="125"/>
      <c r="B5658" s="126"/>
      <c r="C5658" s="50" t="s">
        <v>196</v>
      </c>
      <c r="D5658" s="28">
        <v>0.4</v>
      </c>
      <c r="E5658" s="27">
        <v>0</v>
      </c>
    </row>
    <row r="5659" spans="1:5" x14ac:dyDescent="0.35">
      <c r="A5659" s="125"/>
      <c r="B5659" s="126"/>
      <c r="C5659" s="50" t="s">
        <v>197</v>
      </c>
      <c r="D5659" s="28">
        <v>0.45</v>
      </c>
      <c r="E5659" s="27">
        <v>0</v>
      </c>
    </row>
    <row r="5660" spans="1:5" x14ac:dyDescent="0.35">
      <c r="A5660" s="125"/>
      <c r="B5660" s="126"/>
      <c r="C5660" s="50" t="s">
        <v>198</v>
      </c>
      <c r="D5660" s="28">
        <v>0.5</v>
      </c>
      <c r="E5660" s="27">
        <v>0</v>
      </c>
    </row>
    <row r="5661" spans="1:5" x14ac:dyDescent="0.35">
      <c r="A5661" s="125"/>
      <c r="B5661" s="126"/>
      <c r="C5661" s="50" t="s">
        <v>199</v>
      </c>
      <c r="D5661" s="28">
        <v>0.55000000000000004</v>
      </c>
      <c r="E5661" s="27">
        <v>0</v>
      </c>
    </row>
    <row r="5662" spans="1:5" x14ac:dyDescent="0.35">
      <c r="A5662" s="125"/>
      <c r="B5662" s="126"/>
      <c r="C5662" s="50" t="s">
        <v>200</v>
      </c>
      <c r="D5662" s="28">
        <v>0.6</v>
      </c>
      <c r="E5662" s="27">
        <v>0</v>
      </c>
    </row>
    <row r="5663" spans="1:5" x14ac:dyDescent="0.35">
      <c r="A5663" s="125"/>
      <c r="B5663" s="126"/>
      <c r="C5663" s="50" t="s">
        <v>201</v>
      </c>
      <c r="D5663" s="28">
        <v>0.65</v>
      </c>
      <c r="E5663" s="27">
        <v>0</v>
      </c>
    </row>
    <row r="5664" spans="1:5" x14ac:dyDescent="0.35">
      <c r="A5664" s="125"/>
      <c r="B5664" s="126"/>
      <c r="C5664" s="50" t="s">
        <v>202</v>
      </c>
      <c r="D5664" s="28">
        <v>0.7</v>
      </c>
      <c r="E5664" s="27">
        <v>0</v>
      </c>
    </row>
    <row r="5665" spans="1:5" x14ac:dyDescent="0.35">
      <c r="A5665" s="125"/>
      <c r="B5665" s="126"/>
      <c r="C5665" s="50" t="s">
        <v>203</v>
      </c>
      <c r="D5665" s="28">
        <v>0.75</v>
      </c>
      <c r="E5665" s="27">
        <v>0</v>
      </c>
    </row>
    <row r="5666" spans="1:5" x14ac:dyDescent="0.35">
      <c r="A5666" s="125"/>
      <c r="B5666" s="126"/>
      <c r="C5666" s="50" t="s">
        <v>204</v>
      </c>
      <c r="D5666" s="28">
        <v>0.8</v>
      </c>
      <c r="E5666" s="27">
        <v>0</v>
      </c>
    </row>
    <row r="5667" spans="1:5" x14ac:dyDescent="0.35">
      <c r="A5667" s="125"/>
      <c r="B5667" s="126"/>
      <c r="C5667" s="50" t="s">
        <v>205</v>
      </c>
      <c r="D5667" s="28">
        <v>0.85</v>
      </c>
      <c r="E5667" s="27">
        <v>0</v>
      </c>
    </row>
    <row r="5668" spans="1:5" x14ac:dyDescent="0.35">
      <c r="A5668" s="125"/>
      <c r="B5668" s="126"/>
      <c r="C5668" s="50" t="s">
        <v>206</v>
      </c>
      <c r="D5668" s="28">
        <v>0.9</v>
      </c>
      <c r="E5668" s="27">
        <v>0</v>
      </c>
    </row>
    <row r="5669" spans="1:5" x14ac:dyDescent="0.35">
      <c r="A5669" s="125"/>
      <c r="B5669" s="126"/>
      <c r="C5669" s="50" t="s">
        <v>207</v>
      </c>
      <c r="D5669" s="28">
        <v>0.95</v>
      </c>
      <c r="E5669" s="27">
        <v>0</v>
      </c>
    </row>
    <row r="5670" spans="1:5" x14ac:dyDescent="0.35">
      <c r="A5670" s="125"/>
      <c r="B5670" s="126"/>
      <c r="C5670" s="50" t="s">
        <v>208</v>
      </c>
      <c r="D5670" s="28">
        <v>1</v>
      </c>
      <c r="E5670" s="27">
        <v>0</v>
      </c>
    </row>
    <row r="5671" spans="1:5" x14ac:dyDescent="0.35">
      <c r="A5671" s="125"/>
      <c r="B5671" s="126"/>
      <c r="C5671" s="49" t="s">
        <v>134</v>
      </c>
      <c r="D5671" s="26" t="s">
        <v>136</v>
      </c>
      <c r="E5671" s="26" t="s">
        <v>136</v>
      </c>
    </row>
    <row r="5672" spans="1:5" x14ac:dyDescent="0.35">
      <c r="A5672" s="125"/>
      <c r="B5672" s="126"/>
    </row>
    <row r="5673" spans="1:5" x14ac:dyDescent="0.35">
      <c r="A5673" s="125"/>
      <c r="B5673" s="126"/>
    </row>
    <row r="5674" spans="1:5" x14ac:dyDescent="0.35">
      <c r="A5674" s="125"/>
      <c r="B5674" s="126"/>
    </row>
    <row r="5675" spans="1:5" ht="15" customHeight="1" x14ac:dyDescent="0.35">
      <c r="A5675" s="125">
        <f>A5650+1</f>
        <v>228</v>
      </c>
      <c r="B5675" s="126" t="str">
        <f>"Lista  "  &amp;A5675&amp; "  "&amp; LOOKUP(A5675,'entrada datos Urbanizacion'!$E$5:$E$148,'entrada datos Urbanizacion'!$I$5:$I$148)</f>
        <v>Lista  228  grava-cemento (cemento)</v>
      </c>
      <c r="C5675" s="49" t="s">
        <v>252</v>
      </c>
      <c r="D5675" s="27">
        <v>0</v>
      </c>
      <c r="E5675" s="27">
        <v>0</v>
      </c>
    </row>
    <row r="5676" spans="1:5" ht="15" customHeight="1" x14ac:dyDescent="0.35">
      <c r="A5676" s="125"/>
      <c r="B5676" s="126"/>
      <c r="C5676" s="50" t="s">
        <v>189</v>
      </c>
      <c r="D5676" s="28">
        <v>0.05</v>
      </c>
      <c r="E5676" s="27">
        <v>0</v>
      </c>
    </row>
    <row r="5677" spans="1:5" x14ac:dyDescent="0.35">
      <c r="A5677" s="125"/>
      <c r="B5677" s="126"/>
      <c r="C5677" s="50" t="s">
        <v>190</v>
      </c>
      <c r="D5677" s="28">
        <v>0.1</v>
      </c>
      <c r="E5677" s="27">
        <v>0</v>
      </c>
    </row>
    <row r="5678" spans="1:5" x14ac:dyDescent="0.35">
      <c r="A5678" s="125"/>
      <c r="B5678" s="126"/>
      <c r="C5678" s="50" t="s">
        <v>191</v>
      </c>
      <c r="D5678" s="28">
        <v>0.15</v>
      </c>
      <c r="E5678" s="27">
        <v>0</v>
      </c>
    </row>
    <row r="5679" spans="1:5" x14ac:dyDescent="0.35">
      <c r="A5679" s="125"/>
      <c r="B5679" s="126"/>
      <c r="C5679" s="50" t="s">
        <v>192</v>
      </c>
      <c r="D5679" s="28">
        <v>0.2</v>
      </c>
      <c r="E5679" s="27">
        <v>0</v>
      </c>
    </row>
    <row r="5680" spans="1:5" x14ac:dyDescent="0.35">
      <c r="A5680" s="125"/>
      <c r="B5680" s="126"/>
      <c r="C5680" s="50" t="s">
        <v>193</v>
      </c>
      <c r="D5680" s="28">
        <v>0.25</v>
      </c>
      <c r="E5680" s="27">
        <v>0</v>
      </c>
    </row>
    <row r="5681" spans="1:5" x14ac:dyDescent="0.35">
      <c r="A5681" s="125"/>
      <c r="B5681" s="126"/>
      <c r="C5681" s="50" t="s">
        <v>194</v>
      </c>
      <c r="D5681" s="28">
        <v>0.3</v>
      </c>
      <c r="E5681" s="27">
        <v>0</v>
      </c>
    </row>
    <row r="5682" spans="1:5" x14ac:dyDescent="0.35">
      <c r="A5682" s="125"/>
      <c r="B5682" s="126"/>
      <c r="C5682" s="50" t="s">
        <v>195</v>
      </c>
      <c r="D5682" s="28">
        <v>0.35</v>
      </c>
      <c r="E5682" s="27">
        <v>0</v>
      </c>
    </row>
    <row r="5683" spans="1:5" x14ac:dyDescent="0.35">
      <c r="A5683" s="125"/>
      <c r="B5683" s="126"/>
      <c r="C5683" s="50" t="s">
        <v>196</v>
      </c>
      <c r="D5683" s="28">
        <v>0.4</v>
      </c>
      <c r="E5683" s="27">
        <v>0</v>
      </c>
    </row>
    <row r="5684" spans="1:5" x14ac:dyDescent="0.35">
      <c r="A5684" s="125"/>
      <c r="B5684" s="126"/>
      <c r="C5684" s="50" t="s">
        <v>197</v>
      </c>
      <c r="D5684" s="28">
        <v>0.45</v>
      </c>
      <c r="E5684" s="27">
        <v>0</v>
      </c>
    </row>
    <row r="5685" spans="1:5" x14ac:dyDescent="0.35">
      <c r="A5685" s="125"/>
      <c r="B5685" s="126"/>
      <c r="C5685" s="50" t="s">
        <v>198</v>
      </c>
      <c r="D5685" s="28">
        <v>0.5</v>
      </c>
      <c r="E5685" s="27">
        <v>0</v>
      </c>
    </row>
    <row r="5686" spans="1:5" x14ac:dyDescent="0.35">
      <c r="A5686" s="125"/>
      <c r="B5686" s="126"/>
      <c r="C5686" s="50" t="s">
        <v>199</v>
      </c>
      <c r="D5686" s="28">
        <v>0.55000000000000004</v>
      </c>
      <c r="E5686" s="27">
        <v>0</v>
      </c>
    </row>
    <row r="5687" spans="1:5" x14ac:dyDescent="0.35">
      <c r="A5687" s="125"/>
      <c r="B5687" s="126"/>
      <c r="C5687" s="50" t="s">
        <v>200</v>
      </c>
      <c r="D5687" s="28">
        <v>0.6</v>
      </c>
      <c r="E5687" s="27">
        <v>0</v>
      </c>
    </row>
    <row r="5688" spans="1:5" x14ac:dyDescent="0.35">
      <c r="A5688" s="125"/>
      <c r="B5688" s="126"/>
      <c r="C5688" s="50" t="s">
        <v>201</v>
      </c>
      <c r="D5688" s="28">
        <v>0.65</v>
      </c>
      <c r="E5688" s="27">
        <v>0</v>
      </c>
    </row>
    <row r="5689" spans="1:5" x14ac:dyDescent="0.35">
      <c r="A5689" s="125"/>
      <c r="B5689" s="126"/>
      <c r="C5689" s="50" t="s">
        <v>202</v>
      </c>
      <c r="D5689" s="28">
        <v>0.7</v>
      </c>
      <c r="E5689" s="27">
        <v>0</v>
      </c>
    </row>
    <row r="5690" spans="1:5" x14ac:dyDescent="0.35">
      <c r="A5690" s="125"/>
      <c r="B5690" s="126"/>
      <c r="C5690" s="50" t="s">
        <v>203</v>
      </c>
      <c r="D5690" s="28">
        <v>0.75</v>
      </c>
      <c r="E5690" s="27">
        <v>0</v>
      </c>
    </row>
    <row r="5691" spans="1:5" x14ac:dyDescent="0.35">
      <c r="A5691" s="125"/>
      <c r="B5691" s="126"/>
      <c r="C5691" s="50" t="s">
        <v>204</v>
      </c>
      <c r="D5691" s="28">
        <v>0.8</v>
      </c>
      <c r="E5691" s="27">
        <v>0</v>
      </c>
    </row>
    <row r="5692" spans="1:5" x14ac:dyDescent="0.35">
      <c r="A5692" s="125"/>
      <c r="B5692" s="126"/>
      <c r="C5692" s="50" t="s">
        <v>205</v>
      </c>
      <c r="D5692" s="28">
        <v>0.85</v>
      </c>
      <c r="E5692" s="27">
        <v>0</v>
      </c>
    </row>
    <row r="5693" spans="1:5" x14ac:dyDescent="0.35">
      <c r="A5693" s="125"/>
      <c r="B5693" s="126"/>
      <c r="C5693" s="50" t="s">
        <v>206</v>
      </c>
      <c r="D5693" s="28">
        <v>0.9</v>
      </c>
      <c r="E5693" s="27">
        <v>0</v>
      </c>
    </row>
    <row r="5694" spans="1:5" x14ac:dyDescent="0.35">
      <c r="A5694" s="125"/>
      <c r="B5694" s="126"/>
      <c r="C5694" s="50" t="s">
        <v>207</v>
      </c>
      <c r="D5694" s="28">
        <v>0.95</v>
      </c>
      <c r="E5694" s="27">
        <v>0</v>
      </c>
    </row>
    <row r="5695" spans="1:5" x14ac:dyDescent="0.35">
      <c r="A5695" s="125"/>
      <c r="B5695" s="126"/>
      <c r="C5695" s="50" t="s">
        <v>208</v>
      </c>
      <c r="D5695" s="28">
        <v>1</v>
      </c>
      <c r="E5695" s="27">
        <v>0</v>
      </c>
    </row>
    <row r="5696" spans="1:5" x14ac:dyDescent="0.35">
      <c r="A5696" s="125"/>
      <c r="B5696" s="126"/>
      <c r="C5696" s="49" t="s">
        <v>134</v>
      </c>
      <c r="D5696" s="26" t="s">
        <v>136</v>
      </c>
      <c r="E5696" s="26" t="s">
        <v>136</v>
      </c>
    </row>
    <row r="5697" spans="1:5" x14ac:dyDescent="0.35">
      <c r="A5697" s="125"/>
      <c r="B5697" s="126"/>
    </row>
    <row r="5698" spans="1:5" x14ac:dyDescent="0.35">
      <c r="A5698" s="125"/>
      <c r="B5698" s="126"/>
    </row>
    <row r="5699" spans="1:5" x14ac:dyDescent="0.35">
      <c r="A5699" s="125"/>
      <c r="B5699" s="126"/>
    </row>
    <row r="5700" spans="1:5" ht="15" customHeight="1" x14ac:dyDescent="0.35">
      <c r="A5700" s="125">
        <f>A5675+1</f>
        <v>229</v>
      </c>
      <c r="B5700" s="126" t="str">
        <f>"Lista  "  &amp;A5700&amp; "  "&amp; LOOKUP(A5700,'entrada datos Urbanizacion'!$E$5:$E$148,'entrada datos Urbanizacion'!$I$5:$I$148)</f>
        <v>Lista  229  grava-cemento (árido)</v>
      </c>
      <c r="C5700" s="49" t="s">
        <v>252</v>
      </c>
      <c r="D5700" s="27">
        <v>0</v>
      </c>
      <c r="E5700" s="27">
        <v>0</v>
      </c>
    </row>
    <row r="5701" spans="1:5" ht="15" customHeight="1" x14ac:dyDescent="0.35">
      <c r="A5701" s="125"/>
      <c r="B5701" s="126"/>
      <c r="C5701" s="50" t="s">
        <v>189</v>
      </c>
      <c r="D5701" s="28">
        <v>0.05</v>
      </c>
      <c r="E5701" s="27">
        <v>0</v>
      </c>
    </row>
    <row r="5702" spans="1:5" x14ac:dyDescent="0.35">
      <c r="A5702" s="125"/>
      <c r="B5702" s="126"/>
      <c r="C5702" s="50" t="s">
        <v>190</v>
      </c>
      <c r="D5702" s="28">
        <v>0.1</v>
      </c>
      <c r="E5702" s="27">
        <v>0</v>
      </c>
    </row>
    <row r="5703" spans="1:5" x14ac:dyDescent="0.35">
      <c r="A5703" s="125"/>
      <c r="B5703" s="126"/>
      <c r="C5703" s="50" t="s">
        <v>191</v>
      </c>
      <c r="D5703" s="28">
        <v>0.15</v>
      </c>
      <c r="E5703" s="27">
        <v>0</v>
      </c>
    </row>
    <row r="5704" spans="1:5" x14ac:dyDescent="0.35">
      <c r="A5704" s="125"/>
      <c r="B5704" s="126"/>
      <c r="C5704" s="50" t="s">
        <v>192</v>
      </c>
      <c r="D5704" s="28">
        <v>0.2</v>
      </c>
      <c r="E5704" s="27">
        <v>0</v>
      </c>
    </row>
    <row r="5705" spans="1:5" x14ac:dyDescent="0.35">
      <c r="A5705" s="125"/>
      <c r="B5705" s="126"/>
      <c r="C5705" s="50" t="s">
        <v>193</v>
      </c>
      <c r="D5705" s="28">
        <v>0.25</v>
      </c>
      <c r="E5705" s="27">
        <v>0</v>
      </c>
    </row>
    <row r="5706" spans="1:5" x14ac:dyDescent="0.35">
      <c r="A5706" s="125"/>
      <c r="B5706" s="126"/>
      <c r="C5706" s="50" t="s">
        <v>194</v>
      </c>
      <c r="D5706" s="28">
        <v>0.3</v>
      </c>
      <c r="E5706" s="27">
        <v>0</v>
      </c>
    </row>
    <row r="5707" spans="1:5" x14ac:dyDescent="0.35">
      <c r="A5707" s="125"/>
      <c r="B5707" s="126"/>
      <c r="C5707" s="50" t="s">
        <v>195</v>
      </c>
      <c r="D5707" s="28">
        <v>0.35</v>
      </c>
      <c r="E5707" s="27">
        <v>0</v>
      </c>
    </row>
    <row r="5708" spans="1:5" x14ac:dyDescent="0.35">
      <c r="A5708" s="125"/>
      <c r="B5708" s="126"/>
      <c r="C5708" s="50" t="s">
        <v>196</v>
      </c>
      <c r="D5708" s="28">
        <v>0.4</v>
      </c>
      <c r="E5708" s="27">
        <v>0</v>
      </c>
    </row>
    <row r="5709" spans="1:5" x14ac:dyDescent="0.35">
      <c r="A5709" s="125"/>
      <c r="B5709" s="126"/>
      <c r="C5709" s="50" t="s">
        <v>197</v>
      </c>
      <c r="D5709" s="28">
        <v>0.45</v>
      </c>
      <c r="E5709" s="27">
        <v>0</v>
      </c>
    </row>
    <row r="5710" spans="1:5" x14ac:dyDescent="0.35">
      <c r="A5710" s="125"/>
      <c r="B5710" s="126"/>
      <c r="C5710" s="50" t="s">
        <v>198</v>
      </c>
      <c r="D5710" s="28">
        <v>0.5</v>
      </c>
      <c r="E5710" s="27">
        <v>0</v>
      </c>
    </row>
    <row r="5711" spans="1:5" x14ac:dyDescent="0.35">
      <c r="A5711" s="125"/>
      <c r="B5711" s="126"/>
      <c r="C5711" s="50" t="s">
        <v>199</v>
      </c>
      <c r="D5711" s="28">
        <v>0.55000000000000004</v>
      </c>
      <c r="E5711" s="27">
        <v>0</v>
      </c>
    </row>
    <row r="5712" spans="1:5" x14ac:dyDescent="0.35">
      <c r="A5712" s="125"/>
      <c r="B5712" s="126"/>
      <c r="C5712" s="50" t="s">
        <v>200</v>
      </c>
      <c r="D5712" s="28">
        <v>0.6</v>
      </c>
      <c r="E5712" s="27">
        <v>0</v>
      </c>
    </row>
    <row r="5713" spans="1:5" x14ac:dyDescent="0.35">
      <c r="A5713" s="125"/>
      <c r="B5713" s="126"/>
      <c r="C5713" s="50" t="s">
        <v>201</v>
      </c>
      <c r="D5713" s="28">
        <v>0.65</v>
      </c>
      <c r="E5713" s="27">
        <v>0</v>
      </c>
    </row>
    <row r="5714" spans="1:5" x14ac:dyDescent="0.35">
      <c r="A5714" s="125"/>
      <c r="B5714" s="126"/>
      <c r="C5714" s="50" t="s">
        <v>202</v>
      </c>
      <c r="D5714" s="28">
        <v>0.7</v>
      </c>
      <c r="E5714" s="27">
        <v>0</v>
      </c>
    </row>
    <row r="5715" spans="1:5" x14ac:dyDescent="0.35">
      <c r="A5715" s="125"/>
      <c r="B5715" s="126"/>
      <c r="C5715" s="50" t="s">
        <v>203</v>
      </c>
      <c r="D5715" s="28">
        <v>0.75</v>
      </c>
      <c r="E5715" s="27">
        <v>0</v>
      </c>
    </row>
    <row r="5716" spans="1:5" x14ac:dyDescent="0.35">
      <c r="A5716" s="125"/>
      <c r="B5716" s="126"/>
      <c r="C5716" s="50" t="s">
        <v>204</v>
      </c>
      <c r="D5716" s="28">
        <v>0.8</v>
      </c>
      <c r="E5716" s="27">
        <v>0</v>
      </c>
    </row>
    <row r="5717" spans="1:5" x14ac:dyDescent="0.35">
      <c r="A5717" s="125"/>
      <c r="B5717" s="126"/>
      <c r="C5717" s="50" t="s">
        <v>205</v>
      </c>
      <c r="D5717" s="28">
        <v>0.85</v>
      </c>
      <c r="E5717" s="27">
        <v>0</v>
      </c>
    </row>
    <row r="5718" spans="1:5" x14ac:dyDescent="0.35">
      <c r="A5718" s="125"/>
      <c r="B5718" s="126"/>
      <c r="C5718" s="50" t="s">
        <v>206</v>
      </c>
      <c r="D5718" s="28">
        <v>0.9</v>
      </c>
      <c r="E5718" s="27">
        <v>0</v>
      </c>
    </row>
    <row r="5719" spans="1:5" x14ac:dyDescent="0.35">
      <c r="A5719" s="125"/>
      <c r="B5719" s="126"/>
      <c r="C5719" s="50" t="s">
        <v>207</v>
      </c>
      <c r="D5719" s="28">
        <v>0.95</v>
      </c>
      <c r="E5719" s="27">
        <v>0</v>
      </c>
    </row>
    <row r="5720" spans="1:5" x14ac:dyDescent="0.35">
      <c r="A5720" s="125"/>
      <c r="B5720" s="126"/>
      <c r="C5720" s="50" t="s">
        <v>208</v>
      </c>
      <c r="D5720" s="28">
        <v>1</v>
      </c>
      <c r="E5720" s="27">
        <v>0</v>
      </c>
    </row>
    <row r="5721" spans="1:5" x14ac:dyDescent="0.35">
      <c r="A5721" s="125"/>
      <c r="B5721" s="126"/>
      <c r="C5721" s="49" t="s">
        <v>134</v>
      </c>
      <c r="D5721" s="26" t="s">
        <v>136</v>
      </c>
      <c r="E5721" s="26" t="s">
        <v>136</v>
      </c>
    </row>
    <row r="5722" spans="1:5" x14ac:dyDescent="0.35">
      <c r="A5722" s="125"/>
      <c r="B5722" s="126"/>
    </row>
    <row r="5723" spans="1:5" x14ac:dyDescent="0.35">
      <c r="A5723" s="125"/>
      <c r="B5723" s="126"/>
    </row>
    <row r="5724" spans="1:5" x14ac:dyDescent="0.35">
      <c r="A5724" s="125"/>
      <c r="B5724" s="126"/>
    </row>
    <row r="5725" spans="1:5" ht="15" customHeight="1" x14ac:dyDescent="0.35">
      <c r="A5725" s="125">
        <f>A5700+1</f>
        <v>230</v>
      </c>
      <c r="B5725" s="126" t="str">
        <f>"Lista  "  &amp;A5725&amp; "  "&amp; LOOKUP(A5725,'entrada datos Urbanizacion'!$E$5:$E$148,'entrada datos Urbanizacion'!$I$5:$I$148)</f>
        <v>Lista  230  grava-cemento (otros conglomerantes)</v>
      </c>
      <c r="C5725" s="49" t="s">
        <v>252</v>
      </c>
      <c r="D5725" s="27">
        <v>0</v>
      </c>
      <c r="E5725" s="27">
        <v>0</v>
      </c>
    </row>
    <row r="5726" spans="1:5" ht="15" customHeight="1" x14ac:dyDescent="0.35">
      <c r="A5726" s="125"/>
      <c r="B5726" s="126"/>
      <c r="C5726" s="50" t="s">
        <v>189</v>
      </c>
      <c r="D5726" s="28">
        <v>0.05</v>
      </c>
      <c r="E5726" s="27">
        <v>0</v>
      </c>
    </row>
    <row r="5727" spans="1:5" x14ac:dyDescent="0.35">
      <c r="A5727" s="125"/>
      <c r="B5727" s="126"/>
      <c r="C5727" s="50" t="s">
        <v>190</v>
      </c>
      <c r="D5727" s="28">
        <v>0.1</v>
      </c>
      <c r="E5727" s="27">
        <v>0</v>
      </c>
    </row>
    <row r="5728" spans="1:5" x14ac:dyDescent="0.35">
      <c r="A5728" s="125"/>
      <c r="B5728" s="126"/>
      <c r="C5728" s="50" t="s">
        <v>191</v>
      </c>
      <c r="D5728" s="28">
        <v>0.15</v>
      </c>
      <c r="E5728" s="27">
        <v>0</v>
      </c>
    </row>
    <row r="5729" spans="1:5" x14ac:dyDescent="0.35">
      <c r="A5729" s="125"/>
      <c r="B5729" s="126"/>
      <c r="C5729" s="50" t="s">
        <v>192</v>
      </c>
      <c r="D5729" s="28">
        <v>0.2</v>
      </c>
      <c r="E5729" s="27">
        <v>0</v>
      </c>
    </row>
    <row r="5730" spans="1:5" x14ac:dyDescent="0.35">
      <c r="A5730" s="125"/>
      <c r="B5730" s="126"/>
      <c r="C5730" s="50" t="s">
        <v>193</v>
      </c>
      <c r="D5730" s="28">
        <v>0.25</v>
      </c>
      <c r="E5730" s="27">
        <v>0</v>
      </c>
    </row>
    <row r="5731" spans="1:5" x14ac:dyDescent="0.35">
      <c r="A5731" s="125"/>
      <c r="B5731" s="126"/>
      <c r="C5731" s="50" t="s">
        <v>194</v>
      </c>
      <c r="D5731" s="28">
        <v>0.3</v>
      </c>
      <c r="E5731" s="27">
        <v>0</v>
      </c>
    </row>
    <row r="5732" spans="1:5" x14ac:dyDescent="0.35">
      <c r="A5732" s="125"/>
      <c r="B5732" s="126"/>
      <c r="C5732" s="50" t="s">
        <v>195</v>
      </c>
      <c r="D5732" s="28">
        <v>0.35</v>
      </c>
      <c r="E5732" s="27">
        <v>0</v>
      </c>
    </row>
    <row r="5733" spans="1:5" x14ac:dyDescent="0.35">
      <c r="A5733" s="125"/>
      <c r="B5733" s="126"/>
      <c r="C5733" s="50" t="s">
        <v>196</v>
      </c>
      <c r="D5733" s="28">
        <v>0.4</v>
      </c>
      <c r="E5733" s="27">
        <v>0</v>
      </c>
    </row>
    <row r="5734" spans="1:5" x14ac:dyDescent="0.35">
      <c r="A5734" s="125"/>
      <c r="B5734" s="126"/>
      <c r="C5734" s="50" t="s">
        <v>197</v>
      </c>
      <c r="D5734" s="28">
        <v>0.45</v>
      </c>
      <c r="E5734" s="27">
        <v>0</v>
      </c>
    </row>
    <row r="5735" spans="1:5" x14ac:dyDescent="0.35">
      <c r="A5735" s="125"/>
      <c r="B5735" s="126"/>
      <c r="C5735" s="50" t="s">
        <v>198</v>
      </c>
      <c r="D5735" s="28">
        <v>0.5</v>
      </c>
      <c r="E5735" s="27">
        <v>0</v>
      </c>
    </row>
    <row r="5736" spans="1:5" x14ac:dyDescent="0.35">
      <c r="A5736" s="125"/>
      <c r="B5736" s="126"/>
      <c r="C5736" s="50" t="s">
        <v>199</v>
      </c>
      <c r="D5736" s="28">
        <v>0.55000000000000004</v>
      </c>
      <c r="E5736" s="27">
        <v>0</v>
      </c>
    </row>
    <row r="5737" spans="1:5" x14ac:dyDescent="0.35">
      <c r="A5737" s="125"/>
      <c r="B5737" s="126"/>
      <c r="C5737" s="50" t="s">
        <v>200</v>
      </c>
      <c r="D5737" s="28">
        <v>0.6</v>
      </c>
      <c r="E5737" s="27">
        <v>0</v>
      </c>
    </row>
    <row r="5738" spans="1:5" x14ac:dyDescent="0.35">
      <c r="A5738" s="125"/>
      <c r="B5738" s="126"/>
      <c r="C5738" s="50" t="s">
        <v>201</v>
      </c>
      <c r="D5738" s="28">
        <v>0.65</v>
      </c>
      <c r="E5738" s="27">
        <v>0</v>
      </c>
    </row>
    <row r="5739" spans="1:5" x14ac:dyDescent="0.35">
      <c r="A5739" s="125"/>
      <c r="B5739" s="126"/>
      <c r="C5739" s="50" t="s">
        <v>202</v>
      </c>
      <c r="D5739" s="28">
        <v>0.7</v>
      </c>
      <c r="E5739" s="27">
        <v>0</v>
      </c>
    </row>
    <row r="5740" spans="1:5" x14ac:dyDescent="0.35">
      <c r="A5740" s="125"/>
      <c r="B5740" s="126"/>
      <c r="C5740" s="50" t="s">
        <v>203</v>
      </c>
      <c r="D5740" s="28">
        <v>0.75</v>
      </c>
      <c r="E5740" s="27">
        <v>0</v>
      </c>
    </row>
    <row r="5741" spans="1:5" x14ac:dyDescent="0.35">
      <c r="A5741" s="125"/>
      <c r="B5741" s="126"/>
      <c r="C5741" s="50" t="s">
        <v>204</v>
      </c>
      <c r="D5741" s="28">
        <v>0.8</v>
      </c>
      <c r="E5741" s="27">
        <v>0</v>
      </c>
    </row>
    <row r="5742" spans="1:5" x14ac:dyDescent="0.35">
      <c r="A5742" s="125"/>
      <c r="B5742" s="126"/>
      <c r="C5742" s="50" t="s">
        <v>205</v>
      </c>
      <c r="D5742" s="28">
        <v>0.85</v>
      </c>
      <c r="E5742" s="27">
        <v>0</v>
      </c>
    </row>
    <row r="5743" spans="1:5" x14ac:dyDescent="0.35">
      <c r="A5743" s="125"/>
      <c r="B5743" s="126"/>
      <c r="C5743" s="50" t="s">
        <v>206</v>
      </c>
      <c r="D5743" s="28">
        <v>0.9</v>
      </c>
      <c r="E5743" s="27">
        <v>0</v>
      </c>
    </row>
    <row r="5744" spans="1:5" x14ac:dyDescent="0.35">
      <c r="A5744" s="125"/>
      <c r="B5744" s="126"/>
      <c r="C5744" s="50" t="s">
        <v>207</v>
      </c>
      <c r="D5744" s="28">
        <v>0.95</v>
      </c>
      <c r="E5744" s="27">
        <v>0</v>
      </c>
    </row>
    <row r="5745" spans="1:5" x14ac:dyDescent="0.35">
      <c r="A5745" s="125"/>
      <c r="B5745" s="126"/>
      <c r="C5745" s="50" t="s">
        <v>208</v>
      </c>
      <c r="D5745" s="28">
        <v>1</v>
      </c>
      <c r="E5745" s="27">
        <v>0</v>
      </c>
    </row>
    <row r="5746" spans="1:5" x14ac:dyDescent="0.35">
      <c r="A5746" s="125"/>
      <c r="B5746" s="126"/>
      <c r="C5746" s="49" t="s">
        <v>134</v>
      </c>
      <c r="D5746" s="26" t="s">
        <v>136</v>
      </c>
      <c r="E5746" s="26" t="s">
        <v>136</v>
      </c>
    </row>
    <row r="5747" spans="1:5" x14ac:dyDescent="0.35">
      <c r="A5747" s="125"/>
      <c r="B5747" s="126"/>
    </row>
    <row r="5748" spans="1:5" x14ac:dyDescent="0.35">
      <c r="A5748" s="125"/>
      <c r="B5748" s="126"/>
    </row>
    <row r="5749" spans="1:5" x14ac:dyDescent="0.35">
      <c r="A5749" s="125"/>
      <c r="B5749" s="126"/>
    </row>
    <row r="5750" spans="1:5" ht="15" customHeight="1" x14ac:dyDescent="0.35">
      <c r="A5750" s="125">
        <f>A5725+1</f>
        <v>231</v>
      </c>
      <c r="B5750" s="126" t="str">
        <f>"Lista  "  &amp;A5750&amp; "  "&amp; LOOKUP(A5750,'entrada datos Urbanizacion'!$E$5:$E$148,'entrada datos Urbanizacion'!$I$5:$I$148)</f>
        <v>Lista  231  grava-emulsión (árido)</v>
      </c>
      <c r="C5750" s="49" t="s">
        <v>252</v>
      </c>
      <c r="D5750" s="27">
        <v>0</v>
      </c>
      <c r="E5750" s="27">
        <v>0</v>
      </c>
    </row>
    <row r="5751" spans="1:5" ht="15" customHeight="1" x14ac:dyDescent="0.35">
      <c r="A5751" s="125"/>
      <c r="B5751" s="126"/>
      <c r="C5751" s="50" t="s">
        <v>189</v>
      </c>
      <c r="D5751" s="28">
        <v>0.05</v>
      </c>
      <c r="E5751" s="27">
        <v>0</v>
      </c>
    </row>
    <row r="5752" spans="1:5" x14ac:dyDescent="0.35">
      <c r="A5752" s="125"/>
      <c r="B5752" s="126"/>
      <c r="C5752" s="50" t="s">
        <v>190</v>
      </c>
      <c r="D5752" s="28">
        <v>0.1</v>
      </c>
      <c r="E5752" s="27">
        <v>0</v>
      </c>
    </row>
    <row r="5753" spans="1:5" x14ac:dyDescent="0.35">
      <c r="A5753" s="125"/>
      <c r="B5753" s="126"/>
      <c r="C5753" s="50" t="s">
        <v>191</v>
      </c>
      <c r="D5753" s="28">
        <v>0.15</v>
      </c>
      <c r="E5753" s="27">
        <v>0</v>
      </c>
    </row>
    <row r="5754" spans="1:5" x14ac:dyDescent="0.35">
      <c r="A5754" s="125"/>
      <c r="B5754" s="126"/>
      <c r="C5754" s="50" t="s">
        <v>192</v>
      </c>
      <c r="D5754" s="28">
        <v>0.2</v>
      </c>
      <c r="E5754" s="27">
        <v>0</v>
      </c>
    </row>
    <row r="5755" spans="1:5" x14ac:dyDescent="0.35">
      <c r="A5755" s="125"/>
      <c r="B5755" s="126"/>
      <c r="C5755" s="50" t="s">
        <v>193</v>
      </c>
      <c r="D5755" s="28">
        <v>0.25</v>
      </c>
      <c r="E5755" s="27">
        <v>0</v>
      </c>
    </row>
    <row r="5756" spans="1:5" x14ac:dyDescent="0.35">
      <c r="A5756" s="125"/>
      <c r="B5756" s="126"/>
      <c r="C5756" s="50" t="s">
        <v>194</v>
      </c>
      <c r="D5756" s="28">
        <v>0.3</v>
      </c>
      <c r="E5756" s="27">
        <v>0</v>
      </c>
    </row>
    <row r="5757" spans="1:5" x14ac:dyDescent="0.35">
      <c r="A5757" s="125"/>
      <c r="B5757" s="126"/>
      <c r="C5757" s="50" t="s">
        <v>195</v>
      </c>
      <c r="D5757" s="28">
        <v>0.35</v>
      </c>
      <c r="E5757" s="27">
        <v>0</v>
      </c>
    </row>
    <row r="5758" spans="1:5" x14ac:dyDescent="0.35">
      <c r="A5758" s="125"/>
      <c r="B5758" s="126"/>
      <c r="C5758" s="50" t="s">
        <v>196</v>
      </c>
      <c r="D5758" s="28">
        <v>0.4</v>
      </c>
      <c r="E5758" s="27">
        <v>0</v>
      </c>
    </row>
    <row r="5759" spans="1:5" x14ac:dyDescent="0.35">
      <c r="A5759" s="125"/>
      <c r="B5759" s="126"/>
      <c r="C5759" s="50" t="s">
        <v>197</v>
      </c>
      <c r="D5759" s="28">
        <v>0.45</v>
      </c>
      <c r="E5759" s="27">
        <v>0</v>
      </c>
    </row>
    <row r="5760" spans="1:5" x14ac:dyDescent="0.35">
      <c r="A5760" s="125"/>
      <c r="B5760" s="126"/>
      <c r="C5760" s="50" t="s">
        <v>198</v>
      </c>
      <c r="D5760" s="28">
        <v>0.5</v>
      </c>
      <c r="E5760" s="27">
        <v>0</v>
      </c>
    </row>
    <row r="5761" spans="1:5" x14ac:dyDescent="0.35">
      <c r="A5761" s="125"/>
      <c r="B5761" s="126"/>
      <c r="C5761" s="50" t="s">
        <v>199</v>
      </c>
      <c r="D5761" s="28">
        <v>0.55000000000000004</v>
      </c>
      <c r="E5761" s="27">
        <v>0</v>
      </c>
    </row>
    <row r="5762" spans="1:5" x14ac:dyDescent="0.35">
      <c r="A5762" s="125"/>
      <c r="B5762" s="126"/>
      <c r="C5762" s="50" t="s">
        <v>200</v>
      </c>
      <c r="D5762" s="28">
        <v>0.6</v>
      </c>
      <c r="E5762" s="27">
        <v>0</v>
      </c>
    </row>
    <row r="5763" spans="1:5" x14ac:dyDescent="0.35">
      <c r="A5763" s="125"/>
      <c r="B5763" s="126"/>
      <c r="C5763" s="50" t="s">
        <v>201</v>
      </c>
      <c r="D5763" s="28">
        <v>0.65</v>
      </c>
      <c r="E5763" s="27">
        <v>0</v>
      </c>
    </row>
    <row r="5764" spans="1:5" x14ac:dyDescent="0.35">
      <c r="A5764" s="125"/>
      <c r="B5764" s="126"/>
      <c r="C5764" s="50" t="s">
        <v>202</v>
      </c>
      <c r="D5764" s="28">
        <v>0.7</v>
      </c>
      <c r="E5764" s="27">
        <v>0</v>
      </c>
    </row>
    <row r="5765" spans="1:5" x14ac:dyDescent="0.35">
      <c r="A5765" s="125"/>
      <c r="B5765" s="126"/>
      <c r="C5765" s="50" t="s">
        <v>203</v>
      </c>
      <c r="D5765" s="28">
        <v>0.75</v>
      </c>
      <c r="E5765" s="27">
        <v>0</v>
      </c>
    </row>
    <row r="5766" spans="1:5" x14ac:dyDescent="0.35">
      <c r="A5766" s="125"/>
      <c r="B5766" s="126"/>
      <c r="C5766" s="50" t="s">
        <v>204</v>
      </c>
      <c r="D5766" s="28">
        <v>0.8</v>
      </c>
      <c r="E5766" s="27">
        <v>0</v>
      </c>
    </row>
    <row r="5767" spans="1:5" x14ac:dyDescent="0.35">
      <c r="A5767" s="125"/>
      <c r="B5767" s="126"/>
      <c r="C5767" s="50" t="s">
        <v>205</v>
      </c>
      <c r="D5767" s="28">
        <v>0.85</v>
      </c>
      <c r="E5767" s="27">
        <v>0</v>
      </c>
    </row>
    <row r="5768" spans="1:5" x14ac:dyDescent="0.35">
      <c r="A5768" s="125"/>
      <c r="B5768" s="126"/>
      <c r="C5768" s="50" t="s">
        <v>206</v>
      </c>
      <c r="D5768" s="28">
        <v>0.9</v>
      </c>
      <c r="E5768" s="27">
        <v>0</v>
      </c>
    </row>
    <row r="5769" spans="1:5" x14ac:dyDescent="0.35">
      <c r="A5769" s="125"/>
      <c r="B5769" s="126"/>
      <c r="C5769" s="50" t="s">
        <v>207</v>
      </c>
      <c r="D5769" s="28">
        <v>0.95</v>
      </c>
      <c r="E5769" s="27">
        <v>0</v>
      </c>
    </row>
    <row r="5770" spans="1:5" x14ac:dyDescent="0.35">
      <c r="A5770" s="125"/>
      <c r="B5770" s="126"/>
      <c r="C5770" s="50" t="s">
        <v>208</v>
      </c>
      <c r="D5770" s="28">
        <v>1</v>
      </c>
      <c r="E5770" s="27">
        <v>0</v>
      </c>
    </row>
    <row r="5771" spans="1:5" x14ac:dyDescent="0.35">
      <c r="A5771" s="125"/>
      <c r="B5771" s="126"/>
      <c r="C5771" s="49" t="s">
        <v>134</v>
      </c>
      <c r="D5771" s="26" t="s">
        <v>136</v>
      </c>
      <c r="E5771" s="26" t="s">
        <v>136</v>
      </c>
    </row>
    <row r="5772" spans="1:5" x14ac:dyDescent="0.35">
      <c r="A5772" s="125"/>
      <c r="B5772" s="126"/>
    </row>
    <row r="5773" spans="1:5" x14ac:dyDescent="0.35">
      <c r="A5773" s="125"/>
      <c r="B5773" s="126"/>
    </row>
    <row r="5774" spans="1:5" x14ac:dyDescent="0.35">
      <c r="A5774" s="125"/>
      <c r="B5774" s="126"/>
    </row>
    <row r="5775" spans="1:5" ht="15" customHeight="1" x14ac:dyDescent="0.35">
      <c r="A5775" s="125">
        <f>A5750+1</f>
        <v>232</v>
      </c>
      <c r="B5775" s="126" t="str">
        <f>"Lista  "  &amp;A5775&amp; "  "&amp; LOOKUP(A5775,'entrada datos Urbanizacion'!$E$5:$E$148,'entrada datos Urbanizacion'!$I$5:$I$148)</f>
        <v>Lista  232  grava-emulsión (Emulsión asfáltica)</v>
      </c>
      <c r="C5775" s="49" t="s">
        <v>252</v>
      </c>
      <c r="D5775" s="27">
        <v>0</v>
      </c>
      <c r="E5775" s="27">
        <v>0</v>
      </c>
    </row>
    <row r="5776" spans="1:5" ht="15" customHeight="1" x14ac:dyDescent="0.35">
      <c r="A5776" s="125"/>
      <c r="B5776" s="126"/>
      <c r="C5776" s="50" t="s">
        <v>189</v>
      </c>
      <c r="D5776" s="28">
        <v>0.05</v>
      </c>
      <c r="E5776" s="27">
        <v>0</v>
      </c>
    </row>
    <row r="5777" spans="1:5" x14ac:dyDescent="0.35">
      <c r="A5777" s="125"/>
      <c r="B5777" s="126"/>
      <c r="C5777" s="50" t="s">
        <v>190</v>
      </c>
      <c r="D5777" s="28">
        <v>0.1</v>
      </c>
      <c r="E5777" s="27">
        <v>0</v>
      </c>
    </row>
    <row r="5778" spans="1:5" x14ac:dyDescent="0.35">
      <c r="A5778" s="125"/>
      <c r="B5778" s="126"/>
      <c r="C5778" s="50" t="s">
        <v>191</v>
      </c>
      <c r="D5778" s="28">
        <v>0.15</v>
      </c>
      <c r="E5778" s="27">
        <v>0</v>
      </c>
    </row>
    <row r="5779" spans="1:5" x14ac:dyDescent="0.35">
      <c r="A5779" s="125"/>
      <c r="B5779" s="126"/>
      <c r="C5779" s="50" t="s">
        <v>192</v>
      </c>
      <c r="D5779" s="28">
        <v>0.2</v>
      </c>
      <c r="E5779" s="27">
        <v>0</v>
      </c>
    </row>
    <row r="5780" spans="1:5" x14ac:dyDescent="0.35">
      <c r="A5780" s="125"/>
      <c r="B5780" s="126"/>
      <c r="C5780" s="50" t="s">
        <v>193</v>
      </c>
      <c r="D5780" s="28">
        <v>0.25</v>
      </c>
      <c r="E5780" s="27">
        <v>0</v>
      </c>
    </row>
    <row r="5781" spans="1:5" x14ac:dyDescent="0.35">
      <c r="A5781" s="125"/>
      <c r="B5781" s="126"/>
      <c r="C5781" s="50" t="s">
        <v>194</v>
      </c>
      <c r="D5781" s="28">
        <v>0.3</v>
      </c>
      <c r="E5781" s="27">
        <v>0</v>
      </c>
    </row>
    <row r="5782" spans="1:5" x14ac:dyDescent="0.35">
      <c r="A5782" s="125"/>
      <c r="B5782" s="126"/>
      <c r="C5782" s="50" t="s">
        <v>195</v>
      </c>
      <c r="D5782" s="28">
        <v>0.35</v>
      </c>
      <c r="E5782" s="27">
        <v>0</v>
      </c>
    </row>
    <row r="5783" spans="1:5" x14ac:dyDescent="0.35">
      <c r="A5783" s="125"/>
      <c r="B5783" s="126"/>
      <c r="C5783" s="50" t="s">
        <v>196</v>
      </c>
      <c r="D5783" s="28">
        <v>0.4</v>
      </c>
      <c r="E5783" s="27">
        <v>0</v>
      </c>
    </row>
    <row r="5784" spans="1:5" x14ac:dyDescent="0.35">
      <c r="A5784" s="125"/>
      <c r="B5784" s="126"/>
      <c r="C5784" s="50" t="s">
        <v>197</v>
      </c>
      <c r="D5784" s="28">
        <v>0.45</v>
      </c>
      <c r="E5784" s="27">
        <v>0</v>
      </c>
    </row>
    <row r="5785" spans="1:5" x14ac:dyDescent="0.35">
      <c r="A5785" s="125"/>
      <c r="B5785" s="126"/>
      <c r="C5785" s="50" t="s">
        <v>198</v>
      </c>
      <c r="D5785" s="28">
        <v>0.5</v>
      </c>
      <c r="E5785" s="27">
        <v>0</v>
      </c>
    </row>
    <row r="5786" spans="1:5" x14ac:dyDescent="0.35">
      <c r="A5786" s="125"/>
      <c r="B5786" s="126"/>
      <c r="C5786" s="50" t="s">
        <v>199</v>
      </c>
      <c r="D5786" s="28">
        <v>0.55000000000000004</v>
      </c>
      <c r="E5786" s="27">
        <v>0</v>
      </c>
    </row>
    <row r="5787" spans="1:5" x14ac:dyDescent="0.35">
      <c r="A5787" s="125"/>
      <c r="B5787" s="126"/>
      <c r="C5787" s="50" t="s">
        <v>200</v>
      </c>
      <c r="D5787" s="28">
        <v>0.6</v>
      </c>
      <c r="E5787" s="27">
        <v>0</v>
      </c>
    </row>
    <row r="5788" spans="1:5" x14ac:dyDescent="0.35">
      <c r="A5788" s="125"/>
      <c r="B5788" s="126"/>
      <c r="C5788" s="50" t="s">
        <v>201</v>
      </c>
      <c r="D5788" s="28">
        <v>0.65</v>
      </c>
      <c r="E5788" s="27">
        <v>0</v>
      </c>
    </row>
    <row r="5789" spans="1:5" x14ac:dyDescent="0.35">
      <c r="A5789" s="125"/>
      <c r="B5789" s="126"/>
      <c r="C5789" s="50" t="s">
        <v>202</v>
      </c>
      <c r="D5789" s="28">
        <v>0.7</v>
      </c>
      <c r="E5789" s="27">
        <v>0</v>
      </c>
    </row>
    <row r="5790" spans="1:5" x14ac:dyDescent="0.35">
      <c r="A5790" s="125"/>
      <c r="B5790" s="126"/>
      <c r="C5790" s="50" t="s">
        <v>203</v>
      </c>
      <c r="D5790" s="28">
        <v>0.75</v>
      </c>
      <c r="E5790" s="27">
        <v>0</v>
      </c>
    </row>
    <row r="5791" spans="1:5" x14ac:dyDescent="0.35">
      <c r="A5791" s="125"/>
      <c r="B5791" s="126"/>
      <c r="C5791" s="50" t="s">
        <v>204</v>
      </c>
      <c r="D5791" s="28">
        <v>0.8</v>
      </c>
      <c r="E5791" s="27">
        <v>0</v>
      </c>
    </row>
    <row r="5792" spans="1:5" x14ac:dyDescent="0.35">
      <c r="A5792" s="125"/>
      <c r="B5792" s="126"/>
      <c r="C5792" s="50" t="s">
        <v>205</v>
      </c>
      <c r="D5792" s="28">
        <v>0.85</v>
      </c>
      <c r="E5792" s="27">
        <v>0</v>
      </c>
    </row>
    <row r="5793" spans="1:5" x14ac:dyDescent="0.35">
      <c r="A5793" s="125"/>
      <c r="B5793" s="126"/>
      <c r="C5793" s="50" t="s">
        <v>206</v>
      </c>
      <c r="D5793" s="28">
        <v>0.9</v>
      </c>
      <c r="E5793" s="27">
        <v>0</v>
      </c>
    </row>
    <row r="5794" spans="1:5" x14ac:dyDescent="0.35">
      <c r="A5794" s="125"/>
      <c r="B5794" s="126"/>
      <c r="C5794" s="50" t="s">
        <v>207</v>
      </c>
      <c r="D5794" s="28">
        <v>0.95</v>
      </c>
      <c r="E5794" s="27">
        <v>0</v>
      </c>
    </row>
    <row r="5795" spans="1:5" x14ac:dyDescent="0.35">
      <c r="A5795" s="125"/>
      <c r="B5795" s="126"/>
      <c r="C5795" s="50" t="s">
        <v>208</v>
      </c>
      <c r="D5795" s="28">
        <v>1</v>
      </c>
      <c r="E5795" s="27">
        <v>0</v>
      </c>
    </row>
    <row r="5796" spans="1:5" x14ac:dyDescent="0.35">
      <c r="A5796" s="125"/>
      <c r="B5796" s="126"/>
      <c r="C5796" s="49" t="s">
        <v>134</v>
      </c>
      <c r="D5796" s="26" t="s">
        <v>136</v>
      </c>
      <c r="E5796" s="26" t="s">
        <v>136</v>
      </c>
    </row>
    <row r="5797" spans="1:5" x14ac:dyDescent="0.35">
      <c r="A5797" s="125"/>
      <c r="B5797" s="126"/>
    </row>
    <row r="5798" spans="1:5" x14ac:dyDescent="0.35">
      <c r="A5798" s="125"/>
      <c r="B5798" s="126"/>
    </row>
    <row r="5799" spans="1:5" x14ac:dyDescent="0.35">
      <c r="A5799" s="125"/>
      <c r="B5799" s="126"/>
    </row>
    <row r="5800" spans="1:5" ht="15" customHeight="1" x14ac:dyDescent="0.35">
      <c r="A5800" s="125">
        <f>A5775+1</f>
        <v>233</v>
      </c>
      <c r="B5800" s="126" t="str">
        <f>"Lista  "  &amp;A5800&amp; "  "&amp; LOOKUP(A5800,'entrada datos Urbanizacion'!$E$5:$E$148,'entrada datos Urbanizacion'!$I$5:$I$148)</f>
        <v>Lista  233  otros</v>
      </c>
      <c r="C5800" s="49" t="s">
        <v>252</v>
      </c>
      <c r="D5800" s="27">
        <v>0</v>
      </c>
      <c r="E5800" s="27">
        <v>0</v>
      </c>
    </row>
    <row r="5801" spans="1:5" ht="15" customHeight="1" x14ac:dyDescent="0.35">
      <c r="A5801" s="125"/>
      <c r="B5801" s="126"/>
      <c r="C5801" s="50" t="s">
        <v>189</v>
      </c>
      <c r="D5801" s="28">
        <v>0.05</v>
      </c>
      <c r="E5801" s="27">
        <v>0</v>
      </c>
    </row>
    <row r="5802" spans="1:5" x14ac:dyDescent="0.35">
      <c r="A5802" s="125"/>
      <c r="B5802" s="126"/>
      <c r="C5802" s="50" t="s">
        <v>190</v>
      </c>
      <c r="D5802" s="28">
        <v>0.1</v>
      </c>
      <c r="E5802" s="27">
        <v>0</v>
      </c>
    </row>
    <row r="5803" spans="1:5" x14ac:dyDescent="0.35">
      <c r="A5803" s="125"/>
      <c r="B5803" s="126"/>
      <c r="C5803" s="50" t="s">
        <v>191</v>
      </c>
      <c r="D5803" s="28">
        <v>0.15</v>
      </c>
      <c r="E5803" s="27">
        <v>0</v>
      </c>
    </row>
    <row r="5804" spans="1:5" x14ac:dyDescent="0.35">
      <c r="A5804" s="125"/>
      <c r="B5804" s="126"/>
      <c r="C5804" s="50" t="s">
        <v>192</v>
      </c>
      <c r="D5804" s="28">
        <v>0.2</v>
      </c>
      <c r="E5804" s="27">
        <v>0</v>
      </c>
    </row>
    <row r="5805" spans="1:5" x14ac:dyDescent="0.35">
      <c r="A5805" s="125"/>
      <c r="B5805" s="126"/>
      <c r="C5805" s="50" t="s">
        <v>193</v>
      </c>
      <c r="D5805" s="28">
        <v>0.25</v>
      </c>
      <c r="E5805" s="27">
        <v>0</v>
      </c>
    </row>
    <row r="5806" spans="1:5" x14ac:dyDescent="0.35">
      <c r="A5806" s="125"/>
      <c r="B5806" s="126"/>
      <c r="C5806" s="50" t="s">
        <v>194</v>
      </c>
      <c r="D5806" s="28">
        <v>0.3</v>
      </c>
      <c r="E5806" s="27">
        <v>0</v>
      </c>
    </row>
    <row r="5807" spans="1:5" x14ac:dyDescent="0.35">
      <c r="A5807" s="125"/>
      <c r="B5807" s="126"/>
      <c r="C5807" s="50" t="s">
        <v>195</v>
      </c>
      <c r="D5807" s="28">
        <v>0.35</v>
      </c>
      <c r="E5807" s="27">
        <v>0</v>
      </c>
    </row>
    <row r="5808" spans="1:5" x14ac:dyDescent="0.35">
      <c r="A5808" s="125"/>
      <c r="B5808" s="126"/>
      <c r="C5808" s="50" t="s">
        <v>196</v>
      </c>
      <c r="D5808" s="28">
        <v>0.4</v>
      </c>
      <c r="E5808" s="27">
        <v>0</v>
      </c>
    </row>
    <row r="5809" spans="1:5" x14ac:dyDescent="0.35">
      <c r="A5809" s="125"/>
      <c r="B5809" s="126"/>
      <c r="C5809" s="50" t="s">
        <v>197</v>
      </c>
      <c r="D5809" s="28">
        <v>0.45</v>
      </c>
      <c r="E5809" s="27">
        <v>0</v>
      </c>
    </row>
    <row r="5810" spans="1:5" x14ac:dyDescent="0.35">
      <c r="A5810" s="125"/>
      <c r="B5810" s="126"/>
      <c r="C5810" s="50" t="s">
        <v>198</v>
      </c>
      <c r="D5810" s="28">
        <v>0.5</v>
      </c>
      <c r="E5810" s="27">
        <v>0</v>
      </c>
    </row>
    <row r="5811" spans="1:5" x14ac:dyDescent="0.35">
      <c r="A5811" s="125"/>
      <c r="B5811" s="126"/>
      <c r="C5811" s="50" t="s">
        <v>199</v>
      </c>
      <c r="D5811" s="28">
        <v>0.55000000000000004</v>
      </c>
      <c r="E5811" s="27">
        <v>0</v>
      </c>
    </row>
    <row r="5812" spans="1:5" x14ac:dyDescent="0.35">
      <c r="A5812" s="125"/>
      <c r="B5812" s="126"/>
      <c r="C5812" s="50" t="s">
        <v>200</v>
      </c>
      <c r="D5812" s="28">
        <v>0.6</v>
      </c>
      <c r="E5812" s="27">
        <v>0</v>
      </c>
    </row>
    <row r="5813" spans="1:5" x14ac:dyDescent="0.35">
      <c r="A5813" s="125"/>
      <c r="B5813" s="126"/>
      <c r="C5813" s="50" t="s">
        <v>201</v>
      </c>
      <c r="D5813" s="28">
        <v>0.65</v>
      </c>
      <c r="E5813" s="27">
        <v>0</v>
      </c>
    </row>
    <row r="5814" spans="1:5" x14ac:dyDescent="0.35">
      <c r="A5814" s="125"/>
      <c r="B5814" s="126"/>
      <c r="C5814" s="50" t="s">
        <v>202</v>
      </c>
      <c r="D5814" s="28">
        <v>0.7</v>
      </c>
      <c r="E5814" s="27">
        <v>0</v>
      </c>
    </row>
    <row r="5815" spans="1:5" x14ac:dyDescent="0.35">
      <c r="A5815" s="125"/>
      <c r="B5815" s="126"/>
      <c r="C5815" s="50" t="s">
        <v>203</v>
      </c>
      <c r="D5815" s="28">
        <v>0.75</v>
      </c>
      <c r="E5815" s="27">
        <v>0</v>
      </c>
    </row>
    <row r="5816" spans="1:5" x14ac:dyDescent="0.35">
      <c r="A5816" s="125"/>
      <c r="B5816" s="126"/>
      <c r="C5816" s="50" t="s">
        <v>204</v>
      </c>
      <c r="D5816" s="28">
        <v>0.8</v>
      </c>
      <c r="E5816" s="27">
        <v>0</v>
      </c>
    </row>
    <row r="5817" spans="1:5" x14ac:dyDescent="0.35">
      <c r="A5817" s="125"/>
      <c r="B5817" s="126"/>
      <c r="C5817" s="50" t="s">
        <v>205</v>
      </c>
      <c r="D5817" s="28">
        <v>0.85</v>
      </c>
      <c r="E5817" s="27">
        <v>0</v>
      </c>
    </row>
    <row r="5818" spans="1:5" x14ac:dyDescent="0.35">
      <c r="A5818" s="125"/>
      <c r="B5818" s="126"/>
      <c r="C5818" s="50" t="s">
        <v>206</v>
      </c>
      <c r="D5818" s="28">
        <v>0.9</v>
      </c>
      <c r="E5818" s="27">
        <v>0</v>
      </c>
    </row>
    <row r="5819" spans="1:5" x14ac:dyDescent="0.35">
      <c r="A5819" s="125"/>
      <c r="B5819" s="126"/>
      <c r="C5819" s="50" t="s">
        <v>207</v>
      </c>
      <c r="D5819" s="28">
        <v>0.95</v>
      </c>
      <c r="E5819" s="27">
        <v>0</v>
      </c>
    </row>
    <row r="5820" spans="1:5" x14ac:dyDescent="0.35">
      <c r="A5820" s="125"/>
      <c r="B5820" s="126"/>
      <c r="C5820" s="50" t="s">
        <v>208</v>
      </c>
      <c r="D5820" s="28">
        <v>1</v>
      </c>
      <c r="E5820" s="27">
        <v>0</v>
      </c>
    </row>
    <row r="5821" spans="1:5" x14ac:dyDescent="0.35">
      <c r="A5821" s="125"/>
      <c r="B5821" s="126"/>
      <c r="C5821" s="49" t="s">
        <v>134</v>
      </c>
      <c r="D5821" s="26" t="s">
        <v>136</v>
      </c>
      <c r="E5821" s="26" t="s">
        <v>136</v>
      </c>
    </row>
    <row r="5822" spans="1:5" x14ac:dyDescent="0.35">
      <c r="A5822" s="125"/>
      <c r="B5822" s="126"/>
    </row>
    <row r="5823" spans="1:5" x14ac:dyDescent="0.35">
      <c r="A5823" s="125"/>
      <c r="B5823" s="126"/>
    </row>
    <row r="5824" spans="1:5" x14ac:dyDescent="0.35">
      <c r="A5824" s="125"/>
      <c r="B5824" s="126"/>
    </row>
    <row r="5825" spans="1:5" ht="15" customHeight="1" x14ac:dyDescent="0.35">
      <c r="A5825" s="125">
        <f>A5800+1</f>
        <v>234</v>
      </c>
      <c r="B5825" s="126" t="str">
        <f>"Lista  "  &amp;A5825&amp; "  "&amp; LOOKUP(A5825,'entrada datos Urbanizacion'!$E$5:$E$148,'entrada datos Urbanizacion'!$I$5:$I$148)</f>
        <v>Lista  234  hormigón magro (cemento)</v>
      </c>
      <c r="C5825" s="49" t="s">
        <v>252</v>
      </c>
      <c r="D5825" s="27">
        <v>0</v>
      </c>
      <c r="E5825" s="27">
        <v>0</v>
      </c>
    </row>
    <row r="5826" spans="1:5" ht="15" customHeight="1" x14ac:dyDescent="0.35">
      <c r="A5826" s="125"/>
      <c r="B5826" s="126"/>
      <c r="C5826" s="50" t="s">
        <v>189</v>
      </c>
      <c r="D5826" s="28">
        <v>0.05</v>
      </c>
      <c r="E5826" s="27">
        <v>0</v>
      </c>
    </row>
    <row r="5827" spans="1:5" x14ac:dyDescent="0.35">
      <c r="A5827" s="125"/>
      <c r="B5827" s="126"/>
      <c r="C5827" s="50" t="s">
        <v>190</v>
      </c>
      <c r="D5827" s="28">
        <v>0.1</v>
      </c>
      <c r="E5827" s="27">
        <v>0</v>
      </c>
    </row>
    <row r="5828" spans="1:5" x14ac:dyDescent="0.35">
      <c r="A5828" s="125"/>
      <c r="B5828" s="126"/>
      <c r="C5828" s="50" t="s">
        <v>191</v>
      </c>
      <c r="D5828" s="28">
        <v>0.15</v>
      </c>
      <c r="E5828" s="27">
        <v>0</v>
      </c>
    </row>
    <row r="5829" spans="1:5" x14ac:dyDescent="0.35">
      <c r="A5829" s="125"/>
      <c r="B5829" s="126"/>
      <c r="C5829" s="50" t="s">
        <v>192</v>
      </c>
      <c r="D5829" s="28">
        <v>0.2</v>
      </c>
      <c r="E5829" s="27">
        <v>0</v>
      </c>
    </row>
    <row r="5830" spans="1:5" x14ac:dyDescent="0.35">
      <c r="A5830" s="125"/>
      <c r="B5830" s="126"/>
      <c r="C5830" s="50" t="s">
        <v>193</v>
      </c>
      <c r="D5830" s="28">
        <v>0.25</v>
      </c>
      <c r="E5830" s="27">
        <v>0</v>
      </c>
    </row>
    <row r="5831" spans="1:5" x14ac:dyDescent="0.35">
      <c r="A5831" s="125"/>
      <c r="B5831" s="126"/>
      <c r="C5831" s="50" t="s">
        <v>194</v>
      </c>
      <c r="D5831" s="28">
        <v>0.3</v>
      </c>
      <c r="E5831" s="27">
        <v>0</v>
      </c>
    </row>
    <row r="5832" spans="1:5" x14ac:dyDescent="0.35">
      <c r="A5832" s="125"/>
      <c r="B5832" s="126"/>
      <c r="C5832" s="50" t="s">
        <v>195</v>
      </c>
      <c r="D5832" s="28">
        <v>0.35</v>
      </c>
      <c r="E5832" s="27">
        <v>0</v>
      </c>
    </row>
    <row r="5833" spans="1:5" x14ac:dyDescent="0.35">
      <c r="A5833" s="125"/>
      <c r="B5833" s="126"/>
      <c r="C5833" s="50" t="s">
        <v>196</v>
      </c>
      <c r="D5833" s="28">
        <v>0.4</v>
      </c>
      <c r="E5833" s="27">
        <v>0</v>
      </c>
    </row>
    <row r="5834" spans="1:5" x14ac:dyDescent="0.35">
      <c r="A5834" s="125"/>
      <c r="B5834" s="126"/>
      <c r="C5834" s="50" t="s">
        <v>197</v>
      </c>
      <c r="D5834" s="28">
        <v>0.45</v>
      </c>
      <c r="E5834" s="27">
        <v>0</v>
      </c>
    </row>
    <row r="5835" spans="1:5" x14ac:dyDescent="0.35">
      <c r="A5835" s="125"/>
      <c r="B5835" s="126"/>
      <c r="C5835" s="50" t="s">
        <v>198</v>
      </c>
      <c r="D5835" s="28">
        <v>0.5</v>
      </c>
      <c r="E5835" s="27">
        <v>0</v>
      </c>
    </row>
    <row r="5836" spans="1:5" x14ac:dyDescent="0.35">
      <c r="A5836" s="125"/>
      <c r="B5836" s="126"/>
      <c r="C5836" s="50" t="s">
        <v>199</v>
      </c>
      <c r="D5836" s="28">
        <v>0.55000000000000004</v>
      </c>
      <c r="E5836" s="27">
        <v>0</v>
      </c>
    </row>
    <row r="5837" spans="1:5" x14ac:dyDescent="0.35">
      <c r="A5837" s="125"/>
      <c r="B5837" s="126"/>
      <c r="C5837" s="50" t="s">
        <v>200</v>
      </c>
      <c r="D5837" s="28">
        <v>0.6</v>
      </c>
      <c r="E5837" s="27">
        <v>0</v>
      </c>
    </row>
    <row r="5838" spans="1:5" x14ac:dyDescent="0.35">
      <c r="A5838" s="125"/>
      <c r="B5838" s="126"/>
      <c r="C5838" s="50" t="s">
        <v>201</v>
      </c>
      <c r="D5838" s="28">
        <v>0.65</v>
      </c>
      <c r="E5838" s="27">
        <v>0</v>
      </c>
    </row>
    <row r="5839" spans="1:5" x14ac:dyDescent="0.35">
      <c r="A5839" s="125"/>
      <c r="B5839" s="126"/>
      <c r="C5839" s="50" t="s">
        <v>202</v>
      </c>
      <c r="D5839" s="28">
        <v>0.7</v>
      </c>
      <c r="E5839" s="27">
        <v>0</v>
      </c>
    </row>
    <row r="5840" spans="1:5" x14ac:dyDescent="0.35">
      <c r="A5840" s="125"/>
      <c r="B5840" s="126"/>
      <c r="C5840" s="50" t="s">
        <v>203</v>
      </c>
      <c r="D5840" s="28">
        <v>0.75</v>
      </c>
      <c r="E5840" s="27">
        <v>0</v>
      </c>
    </row>
    <row r="5841" spans="1:5" x14ac:dyDescent="0.35">
      <c r="A5841" s="125"/>
      <c r="B5841" s="126"/>
      <c r="C5841" s="50" t="s">
        <v>204</v>
      </c>
      <c r="D5841" s="28">
        <v>0.8</v>
      </c>
      <c r="E5841" s="27">
        <v>0</v>
      </c>
    </row>
    <row r="5842" spans="1:5" x14ac:dyDescent="0.35">
      <c r="A5842" s="125"/>
      <c r="B5842" s="126"/>
      <c r="C5842" s="50" t="s">
        <v>205</v>
      </c>
      <c r="D5842" s="28">
        <v>0.85</v>
      </c>
      <c r="E5842" s="27">
        <v>0</v>
      </c>
    </row>
    <row r="5843" spans="1:5" x14ac:dyDescent="0.35">
      <c r="A5843" s="125"/>
      <c r="B5843" s="126"/>
      <c r="C5843" s="50" t="s">
        <v>206</v>
      </c>
      <c r="D5843" s="28">
        <v>0.9</v>
      </c>
      <c r="E5843" s="27">
        <v>0</v>
      </c>
    </row>
    <row r="5844" spans="1:5" x14ac:dyDescent="0.35">
      <c r="A5844" s="125"/>
      <c r="B5844" s="126"/>
      <c r="C5844" s="50" t="s">
        <v>207</v>
      </c>
      <c r="D5844" s="28">
        <v>0.95</v>
      </c>
      <c r="E5844" s="27">
        <v>0</v>
      </c>
    </row>
    <row r="5845" spans="1:5" x14ac:dyDescent="0.35">
      <c r="A5845" s="125"/>
      <c r="B5845" s="126"/>
      <c r="C5845" s="50" t="s">
        <v>208</v>
      </c>
      <c r="D5845" s="28">
        <v>1</v>
      </c>
      <c r="E5845" s="27">
        <v>0</v>
      </c>
    </row>
    <row r="5846" spans="1:5" x14ac:dyDescent="0.35">
      <c r="A5846" s="125"/>
      <c r="B5846" s="126"/>
      <c r="C5846" s="49" t="s">
        <v>134</v>
      </c>
      <c r="D5846" s="26" t="s">
        <v>136</v>
      </c>
      <c r="E5846" s="26" t="s">
        <v>136</v>
      </c>
    </row>
    <row r="5847" spans="1:5" x14ac:dyDescent="0.35">
      <c r="A5847" s="125"/>
      <c r="B5847" s="126"/>
    </row>
    <row r="5848" spans="1:5" x14ac:dyDescent="0.35">
      <c r="A5848" s="125"/>
      <c r="B5848" s="126"/>
    </row>
    <row r="5849" spans="1:5" x14ac:dyDescent="0.35">
      <c r="A5849" s="125"/>
      <c r="B5849" s="126"/>
    </row>
    <row r="5850" spans="1:5" ht="15" customHeight="1" x14ac:dyDescent="0.35">
      <c r="A5850" s="125">
        <f>A5825+1</f>
        <v>235</v>
      </c>
      <c r="B5850" s="126" t="str">
        <f>"Lista  "  &amp;A5850&amp; "  "&amp; LOOKUP(A5850,'entrada datos Urbanizacion'!$E$5:$E$148,'entrada datos Urbanizacion'!$I$5:$I$148)</f>
        <v>Lista  235  hormigón magro (árido fino)</v>
      </c>
      <c r="C5850" s="49" t="s">
        <v>252</v>
      </c>
      <c r="D5850" s="27">
        <v>0</v>
      </c>
      <c r="E5850" s="27">
        <v>0</v>
      </c>
    </row>
    <row r="5851" spans="1:5" ht="15" customHeight="1" x14ac:dyDescent="0.35">
      <c r="A5851" s="125"/>
      <c r="B5851" s="126"/>
      <c r="C5851" s="50" t="s">
        <v>189</v>
      </c>
      <c r="D5851" s="28">
        <v>0.05</v>
      </c>
      <c r="E5851" s="27">
        <v>0</v>
      </c>
    </row>
    <row r="5852" spans="1:5" x14ac:dyDescent="0.35">
      <c r="A5852" s="125"/>
      <c r="B5852" s="126"/>
      <c r="C5852" s="50" t="s">
        <v>190</v>
      </c>
      <c r="D5852" s="28">
        <v>0.1</v>
      </c>
      <c r="E5852" s="27">
        <v>0</v>
      </c>
    </row>
    <row r="5853" spans="1:5" x14ac:dyDescent="0.35">
      <c r="A5853" s="125"/>
      <c r="B5853" s="126"/>
      <c r="C5853" s="50" t="s">
        <v>191</v>
      </c>
      <c r="D5853" s="28">
        <v>0.15</v>
      </c>
      <c r="E5853" s="27">
        <v>0</v>
      </c>
    </row>
    <row r="5854" spans="1:5" x14ac:dyDescent="0.35">
      <c r="A5854" s="125"/>
      <c r="B5854" s="126"/>
      <c r="C5854" s="50" t="s">
        <v>192</v>
      </c>
      <c r="D5854" s="28">
        <v>0.2</v>
      </c>
      <c r="E5854" s="27">
        <v>0</v>
      </c>
    </row>
    <row r="5855" spans="1:5" x14ac:dyDescent="0.35">
      <c r="A5855" s="125"/>
      <c r="B5855" s="126"/>
      <c r="C5855" s="50" t="s">
        <v>193</v>
      </c>
      <c r="D5855" s="28">
        <v>0.25</v>
      </c>
      <c r="E5855" s="27">
        <v>0</v>
      </c>
    </row>
    <row r="5856" spans="1:5" x14ac:dyDescent="0.35">
      <c r="A5856" s="125"/>
      <c r="B5856" s="126"/>
      <c r="C5856" s="50" t="s">
        <v>194</v>
      </c>
      <c r="D5856" s="28">
        <v>0.3</v>
      </c>
      <c r="E5856" s="27">
        <v>0</v>
      </c>
    </row>
    <row r="5857" spans="1:5" x14ac:dyDescent="0.35">
      <c r="A5857" s="125"/>
      <c r="B5857" s="126"/>
      <c r="C5857" s="50" t="s">
        <v>195</v>
      </c>
      <c r="D5857" s="28">
        <v>0.35</v>
      </c>
      <c r="E5857" s="27">
        <v>0</v>
      </c>
    </row>
    <row r="5858" spans="1:5" x14ac:dyDescent="0.35">
      <c r="A5858" s="125"/>
      <c r="B5858" s="126"/>
      <c r="C5858" s="50" t="s">
        <v>196</v>
      </c>
      <c r="D5858" s="28">
        <v>0.4</v>
      </c>
      <c r="E5858" s="27">
        <v>0</v>
      </c>
    </row>
    <row r="5859" spans="1:5" x14ac:dyDescent="0.35">
      <c r="A5859" s="125"/>
      <c r="B5859" s="126"/>
      <c r="C5859" s="50" t="s">
        <v>197</v>
      </c>
      <c r="D5859" s="28">
        <v>0.45</v>
      </c>
      <c r="E5859" s="27">
        <v>0</v>
      </c>
    </row>
    <row r="5860" spans="1:5" x14ac:dyDescent="0.35">
      <c r="A5860" s="125"/>
      <c r="B5860" s="126"/>
      <c r="C5860" s="50" t="s">
        <v>198</v>
      </c>
      <c r="D5860" s="28">
        <v>0.5</v>
      </c>
      <c r="E5860" s="27">
        <v>0</v>
      </c>
    </row>
    <row r="5861" spans="1:5" x14ac:dyDescent="0.35">
      <c r="A5861" s="125"/>
      <c r="B5861" s="126"/>
      <c r="C5861" s="50" t="s">
        <v>199</v>
      </c>
      <c r="D5861" s="28">
        <v>0.55000000000000004</v>
      </c>
      <c r="E5861" s="27">
        <v>0</v>
      </c>
    </row>
    <row r="5862" spans="1:5" x14ac:dyDescent="0.35">
      <c r="A5862" s="125"/>
      <c r="B5862" s="126"/>
      <c r="C5862" s="50" t="s">
        <v>200</v>
      </c>
      <c r="D5862" s="28">
        <v>0.6</v>
      </c>
      <c r="E5862" s="27">
        <v>0</v>
      </c>
    </row>
    <row r="5863" spans="1:5" x14ac:dyDescent="0.35">
      <c r="A5863" s="125"/>
      <c r="B5863" s="126"/>
      <c r="C5863" s="50" t="s">
        <v>201</v>
      </c>
      <c r="D5863" s="28">
        <v>0.65</v>
      </c>
      <c r="E5863" s="27">
        <v>0</v>
      </c>
    </row>
    <row r="5864" spans="1:5" x14ac:dyDescent="0.35">
      <c r="A5864" s="125"/>
      <c r="B5864" s="126"/>
      <c r="C5864" s="50" t="s">
        <v>202</v>
      </c>
      <c r="D5864" s="28">
        <v>0.7</v>
      </c>
      <c r="E5864" s="27">
        <v>0</v>
      </c>
    </row>
    <row r="5865" spans="1:5" x14ac:dyDescent="0.35">
      <c r="A5865" s="125"/>
      <c r="B5865" s="126"/>
      <c r="C5865" s="50" t="s">
        <v>203</v>
      </c>
      <c r="D5865" s="28">
        <v>0.75</v>
      </c>
      <c r="E5865" s="27">
        <v>0</v>
      </c>
    </row>
    <row r="5866" spans="1:5" x14ac:dyDescent="0.35">
      <c r="A5866" s="125"/>
      <c r="B5866" s="126"/>
      <c r="C5866" s="50" t="s">
        <v>204</v>
      </c>
      <c r="D5866" s="28">
        <v>0.8</v>
      </c>
      <c r="E5866" s="27">
        <v>0</v>
      </c>
    </row>
    <row r="5867" spans="1:5" x14ac:dyDescent="0.35">
      <c r="A5867" s="125"/>
      <c r="B5867" s="126"/>
      <c r="C5867" s="50" t="s">
        <v>205</v>
      </c>
      <c r="D5867" s="28">
        <v>0.85</v>
      </c>
      <c r="E5867" s="27">
        <v>0</v>
      </c>
    </row>
    <row r="5868" spans="1:5" x14ac:dyDescent="0.35">
      <c r="A5868" s="125"/>
      <c r="B5868" s="126"/>
      <c r="C5868" s="50" t="s">
        <v>206</v>
      </c>
      <c r="D5868" s="28">
        <v>0.9</v>
      </c>
      <c r="E5868" s="27">
        <v>0</v>
      </c>
    </row>
    <row r="5869" spans="1:5" x14ac:dyDescent="0.35">
      <c r="A5869" s="125"/>
      <c r="B5869" s="126"/>
      <c r="C5869" s="50" t="s">
        <v>207</v>
      </c>
      <c r="D5869" s="28">
        <v>0.95</v>
      </c>
      <c r="E5869" s="27">
        <v>0</v>
      </c>
    </row>
    <row r="5870" spans="1:5" x14ac:dyDescent="0.35">
      <c r="A5870" s="125"/>
      <c r="B5870" s="126"/>
      <c r="C5870" s="50" t="s">
        <v>208</v>
      </c>
      <c r="D5870" s="28">
        <v>1</v>
      </c>
      <c r="E5870" s="27">
        <v>0</v>
      </c>
    </row>
    <row r="5871" spans="1:5" x14ac:dyDescent="0.35">
      <c r="A5871" s="125"/>
      <c r="B5871" s="126"/>
      <c r="C5871" s="49" t="s">
        <v>134</v>
      </c>
      <c r="D5871" s="26" t="s">
        <v>136</v>
      </c>
      <c r="E5871" s="26" t="s">
        <v>136</v>
      </c>
    </row>
    <row r="5872" spans="1:5" x14ac:dyDescent="0.35">
      <c r="A5872" s="125"/>
      <c r="B5872" s="126"/>
    </row>
    <row r="5873" spans="1:5" x14ac:dyDescent="0.35">
      <c r="A5873" s="125"/>
      <c r="B5873" s="126"/>
    </row>
    <row r="5874" spans="1:5" x14ac:dyDescent="0.35">
      <c r="A5874" s="125"/>
      <c r="B5874" s="126"/>
    </row>
    <row r="5875" spans="1:5" ht="15" customHeight="1" x14ac:dyDescent="0.35">
      <c r="A5875" s="125">
        <f>A5850+1</f>
        <v>236</v>
      </c>
      <c r="B5875" s="126" t="str">
        <f>"Lista  "  &amp;A5875&amp; "  "&amp; LOOKUP(A5875,'entrada datos Urbanizacion'!$E$5:$E$148,'entrada datos Urbanizacion'!$I$5:$I$148)</f>
        <v>Lista  236  hormigón magro (árido grueso)</v>
      </c>
      <c r="C5875" s="49" t="s">
        <v>252</v>
      </c>
      <c r="D5875" s="27">
        <v>0</v>
      </c>
      <c r="E5875" s="27">
        <v>0</v>
      </c>
    </row>
    <row r="5876" spans="1:5" ht="15" customHeight="1" x14ac:dyDescent="0.35">
      <c r="A5876" s="125"/>
      <c r="B5876" s="126"/>
      <c r="C5876" s="50" t="s">
        <v>189</v>
      </c>
      <c r="D5876" s="28">
        <v>0.05</v>
      </c>
      <c r="E5876" s="27">
        <v>0</v>
      </c>
    </row>
    <row r="5877" spans="1:5" x14ac:dyDescent="0.35">
      <c r="A5877" s="125"/>
      <c r="B5877" s="126"/>
      <c r="C5877" s="50" t="s">
        <v>190</v>
      </c>
      <c r="D5877" s="28">
        <v>0.1</v>
      </c>
      <c r="E5877" s="27">
        <v>0</v>
      </c>
    </row>
    <row r="5878" spans="1:5" x14ac:dyDescent="0.35">
      <c r="A5878" s="125"/>
      <c r="B5878" s="126"/>
      <c r="C5878" s="50" t="s">
        <v>191</v>
      </c>
      <c r="D5878" s="28">
        <v>0.15</v>
      </c>
      <c r="E5878" s="27">
        <v>0</v>
      </c>
    </row>
    <row r="5879" spans="1:5" x14ac:dyDescent="0.35">
      <c r="A5879" s="125"/>
      <c r="B5879" s="126"/>
      <c r="C5879" s="50" t="s">
        <v>192</v>
      </c>
      <c r="D5879" s="28">
        <v>0.2</v>
      </c>
      <c r="E5879" s="27">
        <v>0</v>
      </c>
    </row>
    <row r="5880" spans="1:5" x14ac:dyDescent="0.35">
      <c r="A5880" s="125"/>
      <c r="B5880" s="126"/>
      <c r="C5880" s="50" t="s">
        <v>193</v>
      </c>
      <c r="D5880" s="28">
        <v>0.25</v>
      </c>
      <c r="E5880" s="27">
        <v>0</v>
      </c>
    </row>
    <row r="5881" spans="1:5" x14ac:dyDescent="0.35">
      <c r="A5881" s="125"/>
      <c r="B5881" s="126"/>
      <c r="C5881" s="50" t="s">
        <v>194</v>
      </c>
      <c r="D5881" s="28">
        <v>0.3</v>
      </c>
      <c r="E5881" s="27">
        <v>0</v>
      </c>
    </row>
    <row r="5882" spans="1:5" x14ac:dyDescent="0.35">
      <c r="A5882" s="125"/>
      <c r="B5882" s="126"/>
      <c r="C5882" s="50" t="s">
        <v>195</v>
      </c>
      <c r="D5882" s="28">
        <v>0.35</v>
      </c>
      <c r="E5882" s="27">
        <v>0</v>
      </c>
    </row>
    <row r="5883" spans="1:5" x14ac:dyDescent="0.35">
      <c r="A5883" s="125"/>
      <c r="B5883" s="126"/>
      <c r="C5883" s="50" t="s">
        <v>196</v>
      </c>
      <c r="D5883" s="28">
        <v>0.4</v>
      </c>
      <c r="E5883" s="27">
        <v>0</v>
      </c>
    </row>
    <row r="5884" spans="1:5" x14ac:dyDescent="0.35">
      <c r="A5884" s="125"/>
      <c r="B5884" s="126"/>
      <c r="C5884" s="50" t="s">
        <v>197</v>
      </c>
      <c r="D5884" s="28">
        <v>0.45</v>
      </c>
      <c r="E5884" s="27">
        <v>0</v>
      </c>
    </row>
    <row r="5885" spans="1:5" x14ac:dyDescent="0.35">
      <c r="A5885" s="125"/>
      <c r="B5885" s="126"/>
      <c r="C5885" s="50" t="s">
        <v>198</v>
      </c>
      <c r="D5885" s="28">
        <v>0.5</v>
      </c>
      <c r="E5885" s="27">
        <v>0</v>
      </c>
    </row>
    <row r="5886" spans="1:5" x14ac:dyDescent="0.35">
      <c r="A5886" s="125"/>
      <c r="B5886" s="126"/>
      <c r="C5886" s="50" t="s">
        <v>199</v>
      </c>
      <c r="D5886" s="28">
        <v>0.55000000000000004</v>
      </c>
      <c r="E5886" s="27">
        <v>0</v>
      </c>
    </row>
    <row r="5887" spans="1:5" x14ac:dyDescent="0.35">
      <c r="A5887" s="125"/>
      <c r="B5887" s="126"/>
      <c r="C5887" s="50" t="s">
        <v>200</v>
      </c>
      <c r="D5887" s="28">
        <v>0.6</v>
      </c>
      <c r="E5887" s="27">
        <v>0</v>
      </c>
    </row>
    <row r="5888" spans="1:5" x14ac:dyDescent="0.35">
      <c r="A5888" s="125"/>
      <c r="B5888" s="126"/>
      <c r="C5888" s="50" t="s">
        <v>201</v>
      </c>
      <c r="D5888" s="28">
        <v>0.65</v>
      </c>
      <c r="E5888" s="27">
        <v>0</v>
      </c>
    </row>
    <row r="5889" spans="1:5" x14ac:dyDescent="0.35">
      <c r="A5889" s="125"/>
      <c r="B5889" s="126"/>
      <c r="C5889" s="50" t="s">
        <v>202</v>
      </c>
      <c r="D5889" s="28">
        <v>0.7</v>
      </c>
      <c r="E5889" s="27">
        <v>0</v>
      </c>
    </row>
    <row r="5890" spans="1:5" x14ac:dyDescent="0.35">
      <c r="A5890" s="125"/>
      <c r="B5890" s="126"/>
      <c r="C5890" s="50" t="s">
        <v>203</v>
      </c>
      <c r="D5890" s="28">
        <v>0.75</v>
      </c>
      <c r="E5890" s="27">
        <v>0</v>
      </c>
    </row>
    <row r="5891" spans="1:5" x14ac:dyDescent="0.35">
      <c r="A5891" s="125"/>
      <c r="B5891" s="126"/>
      <c r="C5891" s="50" t="s">
        <v>204</v>
      </c>
      <c r="D5891" s="28">
        <v>0.8</v>
      </c>
      <c r="E5891" s="27">
        <v>0</v>
      </c>
    </row>
    <row r="5892" spans="1:5" x14ac:dyDescent="0.35">
      <c r="A5892" s="125"/>
      <c r="B5892" s="126"/>
      <c r="C5892" s="50" t="s">
        <v>205</v>
      </c>
      <c r="D5892" s="28">
        <v>0.85</v>
      </c>
      <c r="E5892" s="27">
        <v>0</v>
      </c>
    </row>
    <row r="5893" spans="1:5" x14ac:dyDescent="0.35">
      <c r="A5893" s="125"/>
      <c r="B5893" s="126"/>
      <c r="C5893" s="50" t="s">
        <v>206</v>
      </c>
      <c r="D5893" s="28">
        <v>0.9</v>
      </c>
      <c r="E5893" s="27">
        <v>0</v>
      </c>
    </row>
    <row r="5894" spans="1:5" x14ac:dyDescent="0.35">
      <c r="A5894" s="125"/>
      <c r="B5894" s="126"/>
      <c r="C5894" s="50" t="s">
        <v>207</v>
      </c>
      <c r="D5894" s="28">
        <v>0.95</v>
      </c>
      <c r="E5894" s="27">
        <v>0</v>
      </c>
    </row>
    <row r="5895" spans="1:5" x14ac:dyDescent="0.35">
      <c r="A5895" s="125"/>
      <c r="B5895" s="126"/>
      <c r="C5895" s="50" t="s">
        <v>208</v>
      </c>
      <c r="D5895" s="28">
        <v>1</v>
      </c>
      <c r="E5895" s="27">
        <v>0</v>
      </c>
    </row>
    <row r="5896" spans="1:5" x14ac:dyDescent="0.35">
      <c r="A5896" s="125"/>
      <c r="B5896" s="126"/>
      <c r="C5896" s="49" t="s">
        <v>134</v>
      </c>
      <c r="D5896" s="26" t="s">
        <v>136</v>
      </c>
      <c r="E5896" s="26" t="s">
        <v>136</v>
      </c>
    </row>
    <row r="5897" spans="1:5" x14ac:dyDescent="0.35">
      <c r="A5897" s="125"/>
      <c r="B5897" s="126"/>
    </row>
    <row r="5898" spans="1:5" x14ac:dyDescent="0.35">
      <c r="A5898" s="125"/>
      <c r="B5898" s="126"/>
    </row>
    <row r="5899" spans="1:5" x14ac:dyDescent="0.35">
      <c r="A5899" s="125"/>
      <c r="B5899" s="126"/>
    </row>
    <row r="5900" spans="1:5" ht="15" customHeight="1" x14ac:dyDescent="0.35">
      <c r="A5900" s="125">
        <f>A5875+1</f>
        <v>237</v>
      </c>
      <c r="B5900" s="126" t="str">
        <f>"Lista  "  &amp;A5900&amp; "  "&amp; LOOKUP(A5900,'entrada datos Urbanizacion'!$E$5:$E$148,'entrada datos Urbanizacion'!$I$5:$I$148)</f>
        <v>Lista  237  hormigón magro (aditivos lignosulfonatos)</v>
      </c>
      <c r="C5900" s="49" t="s">
        <v>252</v>
      </c>
      <c r="D5900" s="27">
        <v>0</v>
      </c>
      <c r="E5900" s="27">
        <v>0</v>
      </c>
    </row>
    <row r="5901" spans="1:5" ht="15" customHeight="1" x14ac:dyDescent="0.35">
      <c r="A5901" s="125"/>
      <c r="B5901" s="126"/>
      <c r="C5901" s="50" t="s">
        <v>189</v>
      </c>
      <c r="D5901" s="28">
        <v>0.05</v>
      </c>
      <c r="E5901" s="27">
        <v>0</v>
      </c>
    </row>
    <row r="5902" spans="1:5" x14ac:dyDescent="0.35">
      <c r="A5902" s="125"/>
      <c r="B5902" s="126"/>
      <c r="C5902" s="50" t="s">
        <v>190</v>
      </c>
      <c r="D5902" s="28">
        <v>0.1</v>
      </c>
      <c r="E5902" s="27">
        <v>0</v>
      </c>
    </row>
    <row r="5903" spans="1:5" x14ac:dyDescent="0.35">
      <c r="A5903" s="125"/>
      <c r="B5903" s="126"/>
      <c r="C5903" s="50" t="s">
        <v>191</v>
      </c>
      <c r="D5903" s="28">
        <v>0.15</v>
      </c>
      <c r="E5903" s="27">
        <v>0</v>
      </c>
    </row>
    <row r="5904" spans="1:5" x14ac:dyDescent="0.35">
      <c r="A5904" s="125"/>
      <c r="B5904" s="126"/>
      <c r="C5904" s="50" t="s">
        <v>192</v>
      </c>
      <c r="D5904" s="28">
        <v>0.2</v>
      </c>
      <c r="E5904" s="27">
        <v>0</v>
      </c>
    </row>
    <row r="5905" spans="1:5" x14ac:dyDescent="0.35">
      <c r="A5905" s="125"/>
      <c r="B5905" s="126"/>
      <c r="C5905" s="50" t="s">
        <v>193</v>
      </c>
      <c r="D5905" s="28">
        <v>0.25</v>
      </c>
      <c r="E5905" s="27">
        <v>0</v>
      </c>
    </row>
    <row r="5906" spans="1:5" x14ac:dyDescent="0.35">
      <c r="A5906" s="125"/>
      <c r="B5906" s="126"/>
      <c r="C5906" s="50" t="s">
        <v>194</v>
      </c>
      <c r="D5906" s="28">
        <v>0.3</v>
      </c>
      <c r="E5906" s="27">
        <v>0</v>
      </c>
    </row>
    <row r="5907" spans="1:5" x14ac:dyDescent="0.35">
      <c r="A5907" s="125"/>
      <c r="B5907" s="126"/>
      <c r="C5907" s="50" t="s">
        <v>195</v>
      </c>
      <c r="D5907" s="28">
        <v>0.35</v>
      </c>
      <c r="E5907" s="27">
        <v>0</v>
      </c>
    </row>
    <row r="5908" spans="1:5" x14ac:dyDescent="0.35">
      <c r="A5908" s="125"/>
      <c r="B5908" s="126"/>
      <c r="C5908" s="50" t="s">
        <v>196</v>
      </c>
      <c r="D5908" s="28">
        <v>0.4</v>
      </c>
      <c r="E5908" s="27">
        <v>0</v>
      </c>
    </row>
    <row r="5909" spans="1:5" x14ac:dyDescent="0.35">
      <c r="A5909" s="125"/>
      <c r="B5909" s="126"/>
      <c r="C5909" s="50" t="s">
        <v>197</v>
      </c>
      <c r="D5909" s="28">
        <v>0.45</v>
      </c>
      <c r="E5909" s="27">
        <v>0</v>
      </c>
    </row>
    <row r="5910" spans="1:5" x14ac:dyDescent="0.35">
      <c r="A5910" s="125"/>
      <c r="B5910" s="126"/>
      <c r="C5910" s="50" t="s">
        <v>198</v>
      </c>
      <c r="D5910" s="28">
        <v>0.5</v>
      </c>
      <c r="E5910" s="27">
        <v>0</v>
      </c>
    </row>
    <row r="5911" spans="1:5" x14ac:dyDescent="0.35">
      <c r="A5911" s="125"/>
      <c r="B5911" s="126"/>
      <c r="C5911" s="50" t="s">
        <v>199</v>
      </c>
      <c r="D5911" s="28">
        <v>0.55000000000000004</v>
      </c>
      <c r="E5911" s="27">
        <v>0</v>
      </c>
    </row>
    <row r="5912" spans="1:5" x14ac:dyDescent="0.35">
      <c r="A5912" s="125"/>
      <c r="B5912" s="126"/>
      <c r="C5912" s="50" t="s">
        <v>200</v>
      </c>
      <c r="D5912" s="28">
        <v>0.6</v>
      </c>
      <c r="E5912" s="27">
        <v>0</v>
      </c>
    </row>
    <row r="5913" spans="1:5" x14ac:dyDescent="0.35">
      <c r="A5913" s="125"/>
      <c r="B5913" s="126"/>
      <c r="C5913" s="50" t="s">
        <v>201</v>
      </c>
      <c r="D5913" s="28">
        <v>0.65</v>
      </c>
      <c r="E5913" s="27">
        <v>0</v>
      </c>
    </row>
    <row r="5914" spans="1:5" x14ac:dyDescent="0.35">
      <c r="A5914" s="125"/>
      <c r="B5914" s="126"/>
      <c r="C5914" s="50" t="s">
        <v>202</v>
      </c>
      <c r="D5914" s="28">
        <v>0.7</v>
      </c>
      <c r="E5914" s="27">
        <v>0</v>
      </c>
    </row>
    <row r="5915" spans="1:5" x14ac:dyDescent="0.35">
      <c r="A5915" s="125"/>
      <c r="B5915" s="126"/>
      <c r="C5915" s="50" t="s">
        <v>203</v>
      </c>
      <c r="D5915" s="28">
        <v>0.75</v>
      </c>
      <c r="E5915" s="27">
        <v>0</v>
      </c>
    </row>
    <row r="5916" spans="1:5" x14ac:dyDescent="0.35">
      <c r="A5916" s="125"/>
      <c r="B5916" s="126"/>
      <c r="C5916" s="50" t="s">
        <v>204</v>
      </c>
      <c r="D5916" s="28">
        <v>0.8</v>
      </c>
      <c r="E5916" s="27">
        <v>0</v>
      </c>
    </row>
    <row r="5917" spans="1:5" x14ac:dyDescent="0.35">
      <c r="A5917" s="125"/>
      <c r="B5917" s="126"/>
      <c r="C5917" s="50" t="s">
        <v>205</v>
      </c>
      <c r="D5917" s="28">
        <v>0.85</v>
      </c>
      <c r="E5917" s="27">
        <v>0</v>
      </c>
    </row>
    <row r="5918" spans="1:5" x14ac:dyDescent="0.35">
      <c r="A5918" s="125"/>
      <c r="B5918" s="126"/>
      <c r="C5918" s="50" t="s">
        <v>206</v>
      </c>
      <c r="D5918" s="28">
        <v>0.9</v>
      </c>
      <c r="E5918" s="27">
        <v>0</v>
      </c>
    </row>
    <row r="5919" spans="1:5" x14ac:dyDescent="0.35">
      <c r="A5919" s="125"/>
      <c r="B5919" s="126"/>
      <c r="C5919" s="50" t="s">
        <v>207</v>
      </c>
      <c r="D5919" s="28">
        <v>0.95</v>
      </c>
      <c r="E5919" s="27">
        <v>0</v>
      </c>
    </row>
    <row r="5920" spans="1:5" x14ac:dyDescent="0.35">
      <c r="A5920" s="125"/>
      <c r="B5920" s="126"/>
      <c r="C5920" s="50" t="s">
        <v>208</v>
      </c>
      <c r="D5920" s="28">
        <v>1</v>
      </c>
      <c r="E5920" s="27">
        <v>0</v>
      </c>
    </row>
    <row r="5921" spans="1:5" x14ac:dyDescent="0.35">
      <c r="A5921" s="125"/>
      <c r="B5921" s="126"/>
      <c r="C5921" s="49" t="s">
        <v>134</v>
      </c>
      <c r="D5921" s="26" t="s">
        <v>136</v>
      </c>
      <c r="E5921" s="26" t="s">
        <v>136</v>
      </c>
    </row>
    <row r="5922" spans="1:5" x14ac:dyDescent="0.35">
      <c r="A5922" s="125"/>
      <c r="B5922" s="126"/>
    </row>
    <row r="5923" spans="1:5" x14ac:dyDescent="0.35">
      <c r="A5923" s="125"/>
      <c r="B5923" s="126"/>
    </row>
    <row r="5924" spans="1:5" x14ac:dyDescent="0.35">
      <c r="A5924" s="125"/>
      <c r="B5924" s="126"/>
    </row>
    <row r="5925" spans="1:5" ht="15" customHeight="1" x14ac:dyDescent="0.35">
      <c r="A5925" s="125">
        <f>A5900+1</f>
        <v>238</v>
      </c>
      <c r="B5925" s="126" t="str">
        <f>"Lista  "  &amp;A5925&amp; "  "&amp; LOOKUP(A5925,'entrada datos Urbanizacion'!$E$5:$E$148,'entrada datos Urbanizacion'!$I$5:$I$148)</f>
        <v>Lista  238  hormigón magro (aditivos lignocelulósicos)</v>
      </c>
      <c r="C5925" s="49" t="s">
        <v>252</v>
      </c>
      <c r="D5925" s="27">
        <v>0</v>
      </c>
      <c r="E5925" s="27">
        <v>0</v>
      </c>
    </row>
    <row r="5926" spans="1:5" ht="15" customHeight="1" x14ac:dyDescent="0.35">
      <c r="A5926" s="125"/>
      <c r="B5926" s="126"/>
      <c r="C5926" s="50" t="s">
        <v>189</v>
      </c>
      <c r="D5926" s="28">
        <v>0.05</v>
      </c>
      <c r="E5926" s="27">
        <v>0</v>
      </c>
    </row>
    <row r="5927" spans="1:5" x14ac:dyDescent="0.35">
      <c r="A5927" s="125"/>
      <c r="B5927" s="126"/>
      <c r="C5927" s="50" t="s">
        <v>190</v>
      </c>
      <c r="D5927" s="28">
        <v>0.1</v>
      </c>
      <c r="E5927" s="27">
        <v>0</v>
      </c>
    </row>
    <row r="5928" spans="1:5" x14ac:dyDescent="0.35">
      <c r="A5928" s="125"/>
      <c r="B5928" s="126"/>
      <c r="C5928" s="50" t="s">
        <v>191</v>
      </c>
      <c r="D5928" s="28">
        <v>0.15</v>
      </c>
      <c r="E5928" s="27">
        <v>0</v>
      </c>
    </row>
    <row r="5929" spans="1:5" x14ac:dyDescent="0.35">
      <c r="A5929" s="125"/>
      <c r="B5929" s="126"/>
      <c r="C5929" s="50" t="s">
        <v>192</v>
      </c>
      <c r="D5929" s="28">
        <v>0.2</v>
      </c>
      <c r="E5929" s="27">
        <v>0</v>
      </c>
    </row>
    <row r="5930" spans="1:5" x14ac:dyDescent="0.35">
      <c r="A5930" s="125"/>
      <c r="B5930" s="126"/>
      <c r="C5930" s="50" t="s">
        <v>193</v>
      </c>
      <c r="D5930" s="28">
        <v>0.25</v>
      </c>
      <c r="E5930" s="27">
        <v>0</v>
      </c>
    </row>
    <row r="5931" spans="1:5" x14ac:dyDescent="0.35">
      <c r="A5931" s="125"/>
      <c r="B5931" s="126"/>
      <c r="C5931" s="50" t="s">
        <v>194</v>
      </c>
      <c r="D5931" s="28">
        <v>0.3</v>
      </c>
      <c r="E5931" s="27">
        <v>0</v>
      </c>
    </row>
    <row r="5932" spans="1:5" x14ac:dyDescent="0.35">
      <c r="A5932" s="125"/>
      <c r="B5932" s="126"/>
      <c r="C5932" s="50" t="s">
        <v>195</v>
      </c>
      <c r="D5932" s="28">
        <v>0.35</v>
      </c>
      <c r="E5932" s="27">
        <v>0</v>
      </c>
    </row>
    <row r="5933" spans="1:5" x14ac:dyDescent="0.35">
      <c r="A5933" s="125"/>
      <c r="B5933" s="126"/>
      <c r="C5933" s="50" t="s">
        <v>196</v>
      </c>
      <c r="D5933" s="28">
        <v>0.4</v>
      </c>
      <c r="E5933" s="27">
        <v>0</v>
      </c>
    </row>
    <row r="5934" spans="1:5" x14ac:dyDescent="0.35">
      <c r="A5934" s="125"/>
      <c r="B5934" s="126"/>
      <c r="C5934" s="50" t="s">
        <v>197</v>
      </c>
      <c r="D5934" s="28">
        <v>0.45</v>
      </c>
      <c r="E5934" s="27">
        <v>0</v>
      </c>
    </row>
    <row r="5935" spans="1:5" x14ac:dyDescent="0.35">
      <c r="A5935" s="125"/>
      <c r="B5935" s="126"/>
      <c r="C5935" s="50" t="s">
        <v>198</v>
      </c>
      <c r="D5935" s="28">
        <v>0.5</v>
      </c>
      <c r="E5935" s="27">
        <v>0</v>
      </c>
    </row>
    <row r="5936" spans="1:5" x14ac:dyDescent="0.35">
      <c r="A5936" s="125"/>
      <c r="B5936" s="126"/>
      <c r="C5936" s="50" t="s">
        <v>199</v>
      </c>
      <c r="D5936" s="28">
        <v>0.55000000000000004</v>
      </c>
      <c r="E5936" s="27">
        <v>0</v>
      </c>
    </row>
    <row r="5937" spans="1:5" x14ac:dyDescent="0.35">
      <c r="A5937" s="125"/>
      <c r="B5937" s="126"/>
      <c r="C5937" s="50" t="s">
        <v>200</v>
      </c>
      <c r="D5937" s="28">
        <v>0.6</v>
      </c>
      <c r="E5937" s="27">
        <v>0</v>
      </c>
    </row>
    <row r="5938" spans="1:5" x14ac:dyDescent="0.35">
      <c r="A5938" s="125"/>
      <c r="B5938" s="126"/>
      <c r="C5938" s="50" t="s">
        <v>201</v>
      </c>
      <c r="D5938" s="28">
        <v>0.65</v>
      </c>
      <c r="E5938" s="27">
        <v>0</v>
      </c>
    </row>
    <row r="5939" spans="1:5" x14ac:dyDescent="0.35">
      <c r="A5939" s="125"/>
      <c r="B5939" s="126"/>
      <c r="C5939" s="50" t="s">
        <v>202</v>
      </c>
      <c r="D5939" s="28">
        <v>0.7</v>
      </c>
      <c r="E5939" s="27">
        <v>0</v>
      </c>
    </row>
    <row r="5940" spans="1:5" x14ac:dyDescent="0.35">
      <c r="A5940" s="125"/>
      <c r="B5940" s="126"/>
      <c r="C5940" s="50" t="s">
        <v>203</v>
      </c>
      <c r="D5940" s="28">
        <v>0.75</v>
      </c>
      <c r="E5940" s="27">
        <v>0</v>
      </c>
    </row>
    <row r="5941" spans="1:5" x14ac:dyDescent="0.35">
      <c r="A5941" s="125"/>
      <c r="B5941" s="126"/>
      <c r="C5941" s="50" t="s">
        <v>204</v>
      </c>
      <c r="D5941" s="28">
        <v>0.8</v>
      </c>
      <c r="E5941" s="27">
        <v>0</v>
      </c>
    </row>
    <row r="5942" spans="1:5" x14ac:dyDescent="0.35">
      <c r="A5942" s="125"/>
      <c r="B5942" s="126"/>
      <c r="C5942" s="50" t="s">
        <v>205</v>
      </c>
      <c r="D5942" s="28">
        <v>0.85</v>
      </c>
      <c r="E5942" s="27">
        <v>0</v>
      </c>
    </row>
    <row r="5943" spans="1:5" x14ac:dyDescent="0.35">
      <c r="A5943" s="125"/>
      <c r="B5943" s="126"/>
      <c r="C5943" s="50" t="s">
        <v>206</v>
      </c>
      <c r="D5943" s="28">
        <v>0.9</v>
      </c>
      <c r="E5943" s="27">
        <v>0</v>
      </c>
    </row>
    <row r="5944" spans="1:5" x14ac:dyDescent="0.35">
      <c r="A5944" s="125"/>
      <c r="B5944" s="126"/>
      <c r="C5944" s="50" t="s">
        <v>207</v>
      </c>
      <c r="D5944" s="28">
        <v>0.95</v>
      </c>
      <c r="E5944" s="27">
        <v>0</v>
      </c>
    </row>
    <row r="5945" spans="1:5" x14ac:dyDescent="0.35">
      <c r="A5945" s="125"/>
      <c r="B5945" s="126"/>
      <c r="C5945" s="50" t="s">
        <v>208</v>
      </c>
      <c r="D5945" s="28">
        <v>1</v>
      </c>
      <c r="E5945" s="27">
        <v>0</v>
      </c>
    </row>
    <row r="5946" spans="1:5" x14ac:dyDescent="0.35">
      <c r="A5946" s="125"/>
      <c r="B5946" s="126"/>
      <c r="C5946" s="49" t="s">
        <v>134</v>
      </c>
      <c r="D5946" s="26" t="s">
        <v>136</v>
      </c>
      <c r="E5946" s="26" t="s">
        <v>136</v>
      </c>
    </row>
    <row r="5947" spans="1:5" x14ac:dyDescent="0.35">
      <c r="A5947" s="125"/>
      <c r="B5947" s="126"/>
    </row>
    <row r="5948" spans="1:5" x14ac:dyDescent="0.35">
      <c r="A5948" s="125"/>
      <c r="B5948" s="126"/>
    </row>
    <row r="5949" spans="1:5" x14ac:dyDescent="0.35">
      <c r="A5949" s="125"/>
      <c r="B5949" s="126"/>
    </row>
    <row r="5950" spans="1:5" ht="15" customHeight="1" x14ac:dyDescent="0.35">
      <c r="A5950" s="125">
        <f>A5925+1</f>
        <v>239</v>
      </c>
      <c r="B5950" s="126" t="str">
        <f>"Lista  "  &amp;A5950&amp; "  "&amp; LOOKUP(A5950,'entrada datos Urbanizacion'!$E$5:$E$148,'entrada datos Urbanizacion'!$I$5:$I$148)</f>
        <v>Lista  239  hormigón magro (aditivos)</v>
      </c>
      <c r="C5950" s="49" t="s">
        <v>252</v>
      </c>
      <c r="D5950" s="27">
        <v>0</v>
      </c>
      <c r="E5950" s="27">
        <v>0</v>
      </c>
    </row>
    <row r="5951" spans="1:5" ht="15" customHeight="1" x14ac:dyDescent="0.35">
      <c r="A5951" s="125"/>
      <c r="B5951" s="126"/>
      <c r="C5951" s="50" t="s">
        <v>189</v>
      </c>
      <c r="D5951" s="28">
        <v>0.05</v>
      </c>
      <c r="E5951" s="27">
        <v>0</v>
      </c>
    </row>
    <row r="5952" spans="1:5" x14ac:dyDescent="0.35">
      <c r="A5952" s="125"/>
      <c r="B5952" s="126"/>
      <c r="C5952" s="50" t="s">
        <v>190</v>
      </c>
      <c r="D5952" s="28">
        <v>0.1</v>
      </c>
      <c r="E5952" s="27">
        <v>0</v>
      </c>
    </row>
    <row r="5953" spans="1:5" x14ac:dyDescent="0.35">
      <c r="A5953" s="125"/>
      <c r="B5953" s="126"/>
      <c r="C5953" s="50" t="s">
        <v>191</v>
      </c>
      <c r="D5953" s="28">
        <v>0.15</v>
      </c>
      <c r="E5953" s="27">
        <v>0</v>
      </c>
    </row>
    <row r="5954" spans="1:5" x14ac:dyDescent="0.35">
      <c r="A5954" s="125"/>
      <c r="B5954" s="126"/>
      <c r="C5954" s="50" t="s">
        <v>192</v>
      </c>
      <c r="D5954" s="28">
        <v>0.2</v>
      </c>
      <c r="E5954" s="27">
        <v>0</v>
      </c>
    </row>
    <row r="5955" spans="1:5" x14ac:dyDescent="0.35">
      <c r="A5955" s="125"/>
      <c r="B5955" s="126"/>
      <c r="C5955" s="50" t="s">
        <v>193</v>
      </c>
      <c r="D5955" s="28">
        <v>0.25</v>
      </c>
      <c r="E5955" s="27">
        <v>0</v>
      </c>
    </row>
    <row r="5956" spans="1:5" x14ac:dyDescent="0.35">
      <c r="A5956" s="125"/>
      <c r="B5956" s="126"/>
      <c r="C5956" s="50" t="s">
        <v>194</v>
      </c>
      <c r="D5956" s="28">
        <v>0.3</v>
      </c>
      <c r="E5956" s="27">
        <v>0</v>
      </c>
    </row>
    <row r="5957" spans="1:5" x14ac:dyDescent="0.35">
      <c r="A5957" s="125"/>
      <c r="B5957" s="126"/>
      <c r="C5957" s="50" t="s">
        <v>195</v>
      </c>
      <c r="D5957" s="28">
        <v>0.35</v>
      </c>
      <c r="E5957" s="27">
        <v>0</v>
      </c>
    </row>
    <row r="5958" spans="1:5" x14ac:dyDescent="0.35">
      <c r="A5958" s="125"/>
      <c r="B5958" s="126"/>
      <c r="C5958" s="50" t="s">
        <v>196</v>
      </c>
      <c r="D5958" s="28">
        <v>0.4</v>
      </c>
      <c r="E5958" s="27">
        <v>0</v>
      </c>
    </row>
    <row r="5959" spans="1:5" x14ac:dyDescent="0.35">
      <c r="A5959" s="125"/>
      <c r="B5959" s="126"/>
      <c r="C5959" s="50" t="s">
        <v>197</v>
      </c>
      <c r="D5959" s="28">
        <v>0.45</v>
      </c>
      <c r="E5959" s="27">
        <v>0</v>
      </c>
    </row>
    <row r="5960" spans="1:5" x14ac:dyDescent="0.35">
      <c r="A5960" s="125"/>
      <c r="B5960" s="126"/>
      <c r="C5960" s="50" t="s">
        <v>198</v>
      </c>
      <c r="D5960" s="28">
        <v>0.5</v>
      </c>
      <c r="E5960" s="27">
        <v>0</v>
      </c>
    </row>
    <row r="5961" spans="1:5" x14ac:dyDescent="0.35">
      <c r="A5961" s="125"/>
      <c r="B5961" s="126"/>
      <c r="C5961" s="50" t="s">
        <v>199</v>
      </c>
      <c r="D5961" s="28">
        <v>0.55000000000000004</v>
      </c>
      <c r="E5961" s="27">
        <v>0</v>
      </c>
    </row>
    <row r="5962" spans="1:5" x14ac:dyDescent="0.35">
      <c r="A5962" s="125"/>
      <c r="B5962" s="126"/>
      <c r="C5962" s="50" t="s">
        <v>200</v>
      </c>
      <c r="D5962" s="28">
        <v>0.6</v>
      </c>
      <c r="E5962" s="27">
        <v>0</v>
      </c>
    </row>
    <row r="5963" spans="1:5" x14ac:dyDescent="0.35">
      <c r="A5963" s="125"/>
      <c r="B5963" s="126"/>
      <c r="C5963" s="50" t="s">
        <v>201</v>
      </c>
      <c r="D5963" s="28">
        <v>0.65</v>
      </c>
      <c r="E5963" s="27">
        <v>0</v>
      </c>
    </row>
    <row r="5964" spans="1:5" x14ac:dyDescent="0.35">
      <c r="A5964" s="125"/>
      <c r="B5964" s="126"/>
      <c r="C5964" s="50" t="s">
        <v>202</v>
      </c>
      <c r="D5964" s="28">
        <v>0.7</v>
      </c>
      <c r="E5964" s="27">
        <v>0</v>
      </c>
    </row>
    <row r="5965" spans="1:5" x14ac:dyDescent="0.35">
      <c r="A5965" s="125"/>
      <c r="B5965" s="126"/>
      <c r="C5965" s="50" t="s">
        <v>203</v>
      </c>
      <c r="D5965" s="28">
        <v>0.75</v>
      </c>
      <c r="E5965" s="27">
        <v>0</v>
      </c>
    </row>
    <row r="5966" spans="1:5" x14ac:dyDescent="0.35">
      <c r="A5966" s="125"/>
      <c r="B5966" s="126"/>
      <c r="C5966" s="50" t="s">
        <v>204</v>
      </c>
      <c r="D5966" s="28">
        <v>0.8</v>
      </c>
      <c r="E5966" s="27">
        <v>0</v>
      </c>
    </row>
    <row r="5967" spans="1:5" x14ac:dyDescent="0.35">
      <c r="A5967" s="125"/>
      <c r="B5967" s="126"/>
      <c r="C5967" s="50" t="s">
        <v>205</v>
      </c>
      <c r="D5967" s="28">
        <v>0.85</v>
      </c>
      <c r="E5967" s="27">
        <v>0</v>
      </c>
    </row>
    <row r="5968" spans="1:5" x14ac:dyDescent="0.35">
      <c r="A5968" s="125"/>
      <c r="B5968" s="126"/>
      <c r="C5968" s="50" t="s">
        <v>206</v>
      </c>
      <c r="D5968" s="28">
        <v>0.9</v>
      </c>
      <c r="E5968" s="27">
        <v>0</v>
      </c>
    </row>
    <row r="5969" spans="1:5" x14ac:dyDescent="0.35">
      <c r="A5969" s="125"/>
      <c r="B5969" s="126"/>
      <c r="C5969" s="50" t="s">
        <v>207</v>
      </c>
      <c r="D5969" s="28">
        <v>0.95</v>
      </c>
      <c r="E5969" s="27">
        <v>0</v>
      </c>
    </row>
    <row r="5970" spans="1:5" x14ac:dyDescent="0.35">
      <c r="A5970" s="125"/>
      <c r="B5970" s="126"/>
      <c r="C5970" s="50" t="s">
        <v>208</v>
      </c>
      <c r="D5970" s="28">
        <v>1</v>
      </c>
      <c r="E5970" s="27">
        <v>0</v>
      </c>
    </row>
    <row r="5971" spans="1:5" x14ac:dyDescent="0.35">
      <c r="A5971" s="125"/>
      <c r="B5971" s="126"/>
      <c r="C5971" s="49" t="s">
        <v>134</v>
      </c>
      <c r="D5971" s="26" t="s">
        <v>136</v>
      </c>
      <c r="E5971" s="26" t="s">
        <v>136</v>
      </c>
    </row>
    <row r="5972" spans="1:5" x14ac:dyDescent="0.35">
      <c r="A5972" s="125"/>
      <c r="B5972" s="126"/>
    </row>
    <row r="5973" spans="1:5" x14ac:dyDescent="0.35">
      <c r="A5973" s="125"/>
      <c r="B5973" s="126"/>
    </row>
    <row r="5974" spans="1:5" x14ac:dyDescent="0.35">
      <c r="A5974" s="125"/>
      <c r="B5974" s="126"/>
    </row>
    <row r="5975" spans="1:5" ht="15" customHeight="1" x14ac:dyDescent="0.35">
      <c r="A5975" s="125">
        <f>A5950+1</f>
        <v>240</v>
      </c>
      <c r="B5975" s="126" t="str">
        <f>"Lista  "  &amp;A5975&amp; "  "&amp; LOOKUP(A5975,'entrada datos Urbanizacion'!$E$5:$E$148,'entrada datos Urbanizacion'!$I$5:$I$148)</f>
        <v>Lista  240  suelo-cemento (cemento)</v>
      </c>
      <c r="C5975" s="49" t="s">
        <v>252</v>
      </c>
      <c r="D5975" s="27">
        <v>0</v>
      </c>
      <c r="E5975" s="27">
        <v>0</v>
      </c>
    </row>
    <row r="5976" spans="1:5" ht="15" customHeight="1" x14ac:dyDescent="0.35">
      <c r="A5976" s="125"/>
      <c r="B5976" s="126"/>
      <c r="C5976" s="50" t="s">
        <v>189</v>
      </c>
      <c r="D5976" s="28">
        <v>0.05</v>
      </c>
      <c r="E5976" s="27">
        <v>0</v>
      </c>
    </row>
    <row r="5977" spans="1:5" x14ac:dyDescent="0.35">
      <c r="A5977" s="125"/>
      <c r="B5977" s="126"/>
      <c r="C5977" s="50" t="s">
        <v>190</v>
      </c>
      <c r="D5977" s="28">
        <v>0.1</v>
      </c>
      <c r="E5977" s="27">
        <v>0</v>
      </c>
    </row>
    <row r="5978" spans="1:5" x14ac:dyDescent="0.35">
      <c r="A5978" s="125"/>
      <c r="B5978" s="126"/>
      <c r="C5978" s="50" t="s">
        <v>191</v>
      </c>
      <c r="D5978" s="28">
        <v>0.15</v>
      </c>
      <c r="E5978" s="27">
        <v>0</v>
      </c>
    </row>
    <row r="5979" spans="1:5" x14ac:dyDescent="0.35">
      <c r="A5979" s="125"/>
      <c r="B5979" s="126"/>
      <c r="C5979" s="50" t="s">
        <v>192</v>
      </c>
      <c r="D5979" s="28">
        <v>0.2</v>
      </c>
      <c r="E5979" s="27">
        <v>0</v>
      </c>
    </row>
    <row r="5980" spans="1:5" x14ac:dyDescent="0.35">
      <c r="A5980" s="125"/>
      <c r="B5980" s="126"/>
      <c r="C5980" s="50" t="s">
        <v>193</v>
      </c>
      <c r="D5980" s="28">
        <v>0.25</v>
      </c>
      <c r="E5980" s="27">
        <v>0</v>
      </c>
    </row>
    <row r="5981" spans="1:5" x14ac:dyDescent="0.35">
      <c r="A5981" s="125"/>
      <c r="B5981" s="126"/>
      <c r="C5981" s="50" t="s">
        <v>194</v>
      </c>
      <c r="D5981" s="28">
        <v>0.3</v>
      </c>
      <c r="E5981" s="27">
        <v>0</v>
      </c>
    </row>
    <row r="5982" spans="1:5" x14ac:dyDescent="0.35">
      <c r="A5982" s="125"/>
      <c r="B5982" s="126"/>
      <c r="C5982" s="50" t="s">
        <v>195</v>
      </c>
      <c r="D5982" s="28">
        <v>0.35</v>
      </c>
      <c r="E5982" s="27">
        <v>0</v>
      </c>
    </row>
    <row r="5983" spans="1:5" x14ac:dyDescent="0.35">
      <c r="A5983" s="125"/>
      <c r="B5983" s="126"/>
      <c r="C5983" s="50" t="s">
        <v>196</v>
      </c>
      <c r="D5983" s="28">
        <v>0.4</v>
      </c>
      <c r="E5983" s="27">
        <v>0</v>
      </c>
    </row>
    <row r="5984" spans="1:5" x14ac:dyDescent="0.35">
      <c r="A5984" s="125"/>
      <c r="B5984" s="126"/>
      <c r="C5984" s="50" t="s">
        <v>197</v>
      </c>
      <c r="D5984" s="28">
        <v>0.45</v>
      </c>
      <c r="E5984" s="27">
        <v>0</v>
      </c>
    </row>
    <row r="5985" spans="1:5" x14ac:dyDescent="0.35">
      <c r="A5985" s="125"/>
      <c r="B5985" s="126"/>
      <c r="C5985" s="50" t="s">
        <v>198</v>
      </c>
      <c r="D5985" s="28">
        <v>0.5</v>
      </c>
      <c r="E5985" s="27">
        <v>0</v>
      </c>
    </row>
    <row r="5986" spans="1:5" x14ac:dyDescent="0.35">
      <c r="A5986" s="125"/>
      <c r="B5986" s="126"/>
      <c r="C5986" s="50" t="s">
        <v>199</v>
      </c>
      <c r="D5986" s="28">
        <v>0.55000000000000004</v>
      </c>
      <c r="E5986" s="27">
        <v>0</v>
      </c>
    </row>
    <row r="5987" spans="1:5" x14ac:dyDescent="0.35">
      <c r="A5987" s="125"/>
      <c r="B5987" s="126"/>
      <c r="C5987" s="50" t="s">
        <v>200</v>
      </c>
      <c r="D5987" s="28">
        <v>0.6</v>
      </c>
      <c r="E5987" s="27">
        <v>0</v>
      </c>
    </row>
    <row r="5988" spans="1:5" x14ac:dyDescent="0.35">
      <c r="A5988" s="125"/>
      <c r="B5988" s="126"/>
      <c r="C5988" s="50" t="s">
        <v>201</v>
      </c>
      <c r="D5988" s="28">
        <v>0.65</v>
      </c>
      <c r="E5988" s="27">
        <v>0</v>
      </c>
    </row>
    <row r="5989" spans="1:5" x14ac:dyDescent="0.35">
      <c r="A5989" s="125"/>
      <c r="B5989" s="126"/>
      <c r="C5989" s="50" t="s">
        <v>202</v>
      </c>
      <c r="D5989" s="28">
        <v>0.7</v>
      </c>
      <c r="E5989" s="27">
        <v>0</v>
      </c>
    </row>
    <row r="5990" spans="1:5" x14ac:dyDescent="0.35">
      <c r="A5990" s="125"/>
      <c r="B5990" s="126"/>
      <c r="C5990" s="50" t="s">
        <v>203</v>
      </c>
      <c r="D5990" s="28">
        <v>0.75</v>
      </c>
      <c r="E5990" s="27">
        <v>0</v>
      </c>
    </row>
    <row r="5991" spans="1:5" x14ac:dyDescent="0.35">
      <c r="A5991" s="125"/>
      <c r="B5991" s="126"/>
      <c r="C5991" s="50" t="s">
        <v>204</v>
      </c>
      <c r="D5991" s="28">
        <v>0.8</v>
      </c>
      <c r="E5991" s="27">
        <v>0</v>
      </c>
    </row>
    <row r="5992" spans="1:5" x14ac:dyDescent="0.35">
      <c r="A5992" s="125"/>
      <c r="B5992" s="126"/>
      <c r="C5992" s="50" t="s">
        <v>205</v>
      </c>
      <c r="D5992" s="28">
        <v>0.85</v>
      </c>
      <c r="E5992" s="27">
        <v>0</v>
      </c>
    </row>
    <row r="5993" spans="1:5" x14ac:dyDescent="0.35">
      <c r="A5993" s="125"/>
      <c r="B5993" s="126"/>
      <c r="C5993" s="50" t="s">
        <v>206</v>
      </c>
      <c r="D5993" s="28">
        <v>0.9</v>
      </c>
      <c r="E5993" s="27">
        <v>0</v>
      </c>
    </row>
    <row r="5994" spans="1:5" x14ac:dyDescent="0.35">
      <c r="A5994" s="125"/>
      <c r="B5994" s="126"/>
      <c r="C5994" s="50" t="s">
        <v>207</v>
      </c>
      <c r="D5994" s="28">
        <v>0.95</v>
      </c>
      <c r="E5994" s="27">
        <v>0</v>
      </c>
    </row>
    <row r="5995" spans="1:5" x14ac:dyDescent="0.35">
      <c r="A5995" s="125"/>
      <c r="B5995" s="126"/>
      <c r="C5995" s="50" t="s">
        <v>208</v>
      </c>
      <c r="D5995" s="28">
        <v>1</v>
      </c>
      <c r="E5995" s="27">
        <v>0</v>
      </c>
    </row>
    <row r="5996" spans="1:5" x14ac:dyDescent="0.35">
      <c r="A5996" s="125"/>
      <c r="B5996" s="126"/>
      <c r="C5996" s="49" t="s">
        <v>134</v>
      </c>
      <c r="D5996" s="26" t="s">
        <v>136</v>
      </c>
      <c r="E5996" s="26" t="s">
        <v>136</v>
      </c>
    </row>
    <row r="5997" spans="1:5" x14ac:dyDescent="0.35">
      <c r="A5997" s="125"/>
      <c r="B5997" s="126"/>
    </row>
    <row r="5998" spans="1:5" x14ac:dyDescent="0.35">
      <c r="A5998" s="125"/>
      <c r="B5998" s="126"/>
    </row>
    <row r="5999" spans="1:5" x14ac:dyDescent="0.35">
      <c r="A5999" s="125"/>
      <c r="B5999" s="126"/>
    </row>
    <row r="6000" spans="1:5" ht="15" customHeight="1" x14ac:dyDescent="0.35">
      <c r="A6000" s="125">
        <f>A5975+1</f>
        <v>241</v>
      </c>
      <c r="B6000" s="126" t="str">
        <f>"Lista  "  &amp;A6000&amp; "  "&amp; LOOKUP(A6000,'entrada datos Urbanizacion'!$E$5:$E$148,'entrada datos Urbanizacion'!$I$5:$I$148)</f>
        <v>Lista  241  suelo-cemento (árido)</v>
      </c>
      <c r="C6000" s="49" t="s">
        <v>252</v>
      </c>
      <c r="D6000" s="27">
        <v>0</v>
      </c>
      <c r="E6000" s="27">
        <v>0</v>
      </c>
    </row>
    <row r="6001" spans="1:5" ht="15" customHeight="1" x14ac:dyDescent="0.35">
      <c r="A6001" s="125"/>
      <c r="B6001" s="126"/>
      <c r="C6001" s="50" t="s">
        <v>189</v>
      </c>
      <c r="D6001" s="28">
        <v>0.05</v>
      </c>
      <c r="E6001" s="27">
        <v>0</v>
      </c>
    </row>
    <row r="6002" spans="1:5" x14ac:dyDescent="0.35">
      <c r="A6002" s="125"/>
      <c r="B6002" s="126"/>
      <c r="C6002" s="50" t="s">
        <v>190</v>
      </c>
      <c r="D6002" s="28">
        <v>0.1</v>
      </c>
      <c r="E6002" s="27">
        <v>0</v>
      </c>
    </row>
    <row r="6003" spans="1:5" x14ac:dyDescent="0.35">
      <c r="A6003" s="125"/>
      <c r="B6003" s="126"/>
      <c r="C6003" s="50" t="s">
        <v>191</v>
      </c>
      <c r="D6003" s="28">
        <v>0.15</v>
      </c>
      <c r="E6003" s="27">
        <v>0</v>
      </c>
    </row>
    <row r="6004" spans="1:5" x14ac:dyDescent="0.35">
      <c r="A6004" s="125"/>
      <c r="B6004" s="126"/>
      <c r="C6004" s="50" t="s">
        <v>192</v>
      </c>
      <c r="D6004" s="28">
        <v>0.2</v>
      </c>
      <c r="E6004" s="27">
        <v>0</v>
      </c>
    </row>
    <row r="6005" spans="1:5" x14ac:dyDescent="0.35">
      <c r="A6005" s="125"/>
      <c r="B6005" s="126"/>
      <c r="C6005" s="50" t="s">
        <v>193</v>
      </c>
      <c r="D6005" s="28">
        <v>0.25</v>
      </c>
      <c r="E6005" s="27">
        <v>0</v>
      </c>
    </row>
    <row r="6006" spans="1:5" x14ac:dyDescent="0.35">
      <c r="A6006" s="125"/>
      <c r="B6006" s="126"/>
      <c r="C6006" s="50" t="s">
        <v>194</v>
      </c>
      <c r="D6006" s="28">
        <v>0.3</v>
      </c>
      <c r="E6006" s="27">
        <v>0</v>
      </c>
    </row>
    <row r="6007" spans="1:5" x14ac:dyDescent="0.35">
      <c r="A6007" s="125"/>
      <c r="B6007" s="126"/>
      <c r="C6007" s="50" t="s">
        <v>195</v>
      </c>
      <c r="D6007" s="28">
        <v>0.35</v>
      </c>
      <c r="E6007" s="27">
        <v>0</v>
      </c>
    </row>
    <row r="6008" spans="1:5" x14ac:dyDescent="0.35">
      <c r="A6008" s="125"/>
      <c r="B6008" s="126"/>
      <c r="C6008" s="50" t="s">
        <v>196</v>
      </c>
      <c r="D6008" s="28">
        <v>0.4</v>
      </c>
      <c r="E6008" s="27">
        <v>0</v>
      </c>
    </row>
    <row r="6009" spans="1:5" x14ac:dyDescent="0.35">
      <c r="A6009" s="125"/>
      <c r="B6009" s="126"/>
      <c r="C6009" s="50" t="s">
        <v>197</v>
      </c>
      <c r="D6009" s="28">
        <v>0.45</v>
      </c>
      <c r="E6009" s="27">
        <v>0</v>
      </c>
    </row>
    <row r="6010" spans="1:5" x14ac:dyDescent="0.35">
      <c r="A6010" s="125"/>
      <c r="B6010" s="126"/>
      <c r="C6010" s="50" t="s">
        <v>198</v>
      </c>
      <c r="D6010" s="28">
        <v>0.5</v>
      </c>
      <c r="E6010" s="27">
        <v>0</v>
      </c>
    </row>
    <row r="6011" spans="1:5" x14ac:dyDescent="0.35">
      <c r="A6011" s="125"/>
      <c r="B6011" s="126"/>
      <c r="C6011" s="50" t="s">
        <v>199</v>
      </c>
      <c r="D6011" s="28">
        <v>0.55000000000000004</v>
      </c>
      <c r="E6011" s="27">
        <v>0</v>
      </c>
    </row>
    <row r="6012" spans="1:5" x14ac:dyDescent="0.35">
      <c r="A6012" s="125"/>
      <c r="B6012" s="126"/>
      <c r="C6012" s="50" t="s">
        <v>200</v>
      </c>
      <c r="D6012" s="28">
        <v>0.6</v>
      </c>
      <c r="E6012" s="27">
        <v>0</v>
      </c>
    </row>
    <row r="6013" spans="1:5" x14ac:dyDescent="0.35">
      <c r="A6013" s="125"/>
      <c r="B6013" s="126"/>
      <c r="C6013" s="50" t="s">
        <v>201</v>
      </c>
      <c r="D6013" s="28">
        <v>0.65</v>
      </c>
      <c r="E6013" s="27">
        <v>0</v>
      </c>
    </row>
    <row r="6014" spans="1:5" x14ac:dyDescent="0.35">
      <c r="A6014" s="125"/>
      <c r="B6014" s="126"/>
      <c r="C6014" s="50" t="s">
        <v>202</v>
      </c>
      <c r="D6014" s="28">
        <v>0.7</v>
      </c>
      <c r="E6014" s="27">
        <v>0</v>
      </c>
    </row>
    <row r="6015" spans="1:5" x14ac:dyDescent="0.35">
      <c r="A6015" s="125"/>
      <c r="B6015" s="126"/>
      <c r="C6015" s="50" t="s">
        <v>203</v>
      </c>
      <c r="D6015" s="28">
        <v>0.75</v>
      </c>
      <c r="E6015" s="27">
        <v>0</v>
      </c>
    </row>
    <row r="6016" spans="1:5" x14ac:dyDescent="0.35">
      <c r="A6016" s="125"/>
      <c r="B6016" s="126"/>
      <c r="C6016" s="50" t="s">
        <v>204</v>
      </c>
      <c r="D6016" s="28">
        <v>0.8</v>
      </c>
      <c r="E6016" s="27">
        <v>0</v>
      </c>
    </row>
    <row r="6017" spans="1:5" x14ac:dyDescent="0.35">
      <c r="A6017" s="125"/>
      <c r="B6017" s="126"/>
      <c r="C6017" s="50" t="s">
        <v>205</v>
      </c>
      <c r="D6017" s="28">
        <v>0.85</v>
      </c>
      <c r="E6017" s="27">
        <v>0</v>
      </c>
    </row>
    <row r="6018" spans="1:5" x14ac:dyDescent="0.35">
      <c r="A6018" s="125"/>
      <c r="B6018" s="126"/>
      <c r="C6018" s="50" t="s">
        <v>206</v>
      </c>
      <c r="D6018" s="28">
        <v>0.9</v>
      </c>
      <c r="E6018" s="27">
        <v>0</v>
      </c>
    </row>
    <row r="6019" spans="1:5" x14ac:dyDescent="0.35">
      <c r="A6019" s="125"/>
      <c r="B6019" s="126"/>
      <c r="C6019" s="50" t="s">
        <v>207</v>
      </c>
      <c r="D6019" s="28">
        <v>0.95</v>
      </c>
      <c r="E6019" s="27">
        <v>0</v>
      </c>
    </row>
    <row r="6020" spans="1:5" x14ac:dyDescent="0.35">
      <c r="A6020" s="125"/>
      <c r="B6020" s="126"/>
      <c r="C6020" s="50" t="s">
        <v>208</v>
      </c>
      <c r="D6020" s="28">
        <v>1</v>
      </c>
      <c r="E6020" s="27">
        <v>0</v>
      </c>
    </row>
    <row r="6021" spans="1:5" x14ac:dyDescent="0.35">
      <c r="A6021" s="125"/>
      <c r="B6021" s="126"/>
      <c r="C6021" s="49" t="s">
        <v>134</v>
      </c>
      <c r="D6021" s="26" t="s">
        <v>136</v>
      </c>
      <c r="E6021" s="26" t="s">
        <v>136</v>
      </c>
    </row>
    <row r="6022" spans="1:5" x14ac:dyDescent="0.35">
      <c r="A6022" s="125"/>
      <c r="B6022" s="126"/>
    </row>
    <row r="6023" spans="1:5" x14ac:dyDescent="0.35">
      <c r="A6023" s="125"/>
      <c r="B6023" s="126"/>
    </row>
    <row r="6024" spans="1:5" x14ac:dyDescent="0.35">
      <c r="A6024" s="125"/>
      <c r="B6024" s="126"/>
    </row>
    <row r="6025" spans="1:5" ht="15" customHeight="1" x14ac:dyDescent="0.35">
      <c r="A6025" s="125">
        <f>A6000+1</f>
        <v>242</v>
      </c>
      <c r="B6025" s="126" t="str">
        <f>"Lista  "  &amp;A6025&amp; "  "&amp; LOOKUP(A6025,'entrada datos Urbanizacion'!$E$5:$E$148,'entrada datos Urbanizacion'!$I$5:$I$148)</f>
        <v>Lista  242  suelo-cemento (otros conglomerantes)</v>
      </c>
      <c r="C6025" s="49" t="s">
        <v>252</v>
      </c>
      <c r="D6025" s="27">
        <v>0</v>
      </c>
      <c r="E6025" s="27">
        <v>0</v>
      </c>
    </row>
    <row r="6026" spans="1:5" ht="15" customHeight="1" x14ac:dyDescent="0.35">
      <c r="A6026" s="125"/>
      <c r="B6026" s="126"/>
      <c r="C6026" s="50" t="s">
        <v>189</v>
      </c>
      <c r="D6026" s="28">
        <v>0.05</v>
      </c>
      <c r="E6026" s="27">
        <v>0</v>
      </c>
    </row>
    <row r="6027" spans="1:5" x14ac:dyDescent="0.35">
      <c r="A6027" s="125"/>
      <c r="B6027" s="126"/>
      <c r="C6027" s="50" t="s">
        <v>190</v>
      </c>
      <c r="D6027" s="28">
        <v>0.1</v>
      </c>
      <c r="E6027" s="27">
        <v>0</v>
      </c>
    </row>
    <row r="6028" spans="1:5" x14ac:dyDescent="0.35">
      <c r="A6028" s="125"/>
      <c r="B6028" s="126"/>
      <c r="C6028" s="50" t="s">
        <v>191</v>
      </c>
      <c r="D6028" s="28">
        <v>0.15</v>
      </c>
      <c r="E6028" s="27">
        <v>0</v>
      </c>
    </row>
    <row r="6029" spans="1:5" x14ac:dyDescent="0.35">
      <c r="A6029" s="125"/>
      <c r="B6029" s="126"/>
      <c r="C6029" s="50" t="s">
        <v>192</v>
      </c>
      <c r="D6029" s="28">
        <v>0.2</v>
      </c>
      <c r="E6029" s="27">
        <v>0</v>
      </c>
    </row>
    <row r="6030" spans="1:5" x14ac:dyDescent="0.35">
      <c r="A6030" s="125"/>
      <c r="B6030" s="126"/>
      <c r="C6030" s="50" t="s">
        <v>193</v>
      </c>
      <c r="D6030" s="28">
        <v>0.25</v>
      </c>
      <c r="E6030" s="27">
        <v>0</v>
      </c>
    </row>
    <row r="6031" spans="1:5" x14ac:dyDescent="0.35">
      <c r="A6031" s="125"/>
      <c r="B6031" s="126"/>
      <c r="C6031" s="50" t="s">
        <v>194</v>
      </c>
      <c r="D6031" s="28">
        <v>0.3</v>
      </c>
      <c r="E6031" s="27">
        <v>0</v>
      </c>
    </row>
    <row r="6032" spans="1:5" x14ac:dyDescent="0.35">
      <c r="A6032" s="125"/>
      <c r="B6032" s="126"/>
      <c r="C6032" s="50" t="s">
        <v>195</v>
      </c>
      <c r="D6032" s="28">
        <v>0.35</v>
      </c>
      <c r="E6032" s="27">
        <v>0</v>
      </c>
    </row>
    <row r="6033" spans="1:5" x14ac:dyDescent="0.35">
      <c r="A6033" s="125"/>
      <c r="B6033" s="126"/>
      <c r="C6033" s="50" t="s">
        <v>196</v>
      </c>
      <c r="D6033" s="28">
        <v>0.4</v>
      </c>
      <c r="E6033" s="27">
        <v>0</v>
      </c>
    </row>
    <row r="6034" spans="1:5" x14ac:dyDescent="0.35">
      <c r="A6034" s="125"/>
      <c r="B6034" s="126"/>
      <c r="C6034" s="50" t="s">
        <v>197</v>
      </c>
      <c r="D6034" s="28">
        <v>0.45</v>
      </c>
      <c r="E6034" s="27">
        <v>0</v>
      </c>
    </row>
    <row r="6035" spans="1:5" x14ac:dyDescent="0.35">
      <c r="A6035" s="125"/>
      <c r="B6035" s="126"/>
      <c r="C6035" s="50" t="s">
        <v>198</v>
      </c>
      <c r="D6035" s="28">
        <v>0.5</v>
      </c>
      <c r="E6035" s="27">
        <v>0</v>
      </c>
    </row>
    <row r="6036" spans="1:5" x14ac:dyDescent="0.35">
      <c r="A6036" s="125"/>
      <c r="B6036" s="126"/>
      <c r="C6036" s="50" t="s">
        <v>199</v>
      </c>
      <c r="D6036" s="28">
        <v>0.55000000000000004</v>
      </c>
      <c r="E6036" s="27">
        <v>0</v>
      </c>
    </row>
    <row r="6037" spans="1:5" x14ac:dyDescent="0.35">
      <c r="A6037" s="125"/>
      <c r="B6037" s="126"/>
      <c r="C6037" s="50" t="s">
        <v>200</v>
      </c>
      <c r="D6037" s="28">
        <v>0.6</v>
      </c>
      <c r="E6037" s="27">
        <v>0</v>
      </c>
    </row>
    <row r="6038" spans="1:5" x14ac:dyDescent="0.35">
      <c r="A6038" s="125"/>
      <c r="B6038" s="126"/>
      <c r="C6038" s="50" t="s">
        <v>201</v>
      </c>
      <c r="D6038" s="28">
        <v>0.65</v>
      </c>
      <c r="E6038" s="27">
        <v>0</v>
      </c>
    </row>
    <row r="6039" spans="1:5" x14ac:dyDescent="0.35">
      <c r="A6039" s="125"/>
      <c r="B6039" s="126"/>
      <c r="C6039" s="50" t="s">
        <v>202</v>
      </c>
      <c r="D6039" s="28">
        <v>0.7</v>
      </c>
      <c r="E6039" s="27">
        <v>0</v>
      </c>
    </row>
    <row r="6040" spans="1:5" x14ac:dyDescent="0.35">
      <c r="A6040" s="125"/>
      <c r="B6040" s="126"/>
      <c r="C6040" s="50" t="s">
        <v>203</v>
      </c>
      <c r="D6040" s="28">
        <v>0.75</v>
      </c>
      <c r="E6040" s="27">
        <v>0</v>
      </c>
    </row>
    <row r="6041" spans="1:5" x14ac:dyDescent="0.35">
      <c r="A6041" s="125"/>
      <c r="B6041" s="126"/>
      <c r="C6041" s="50" t="s">
        <v>204</v>
      </c>
      <c r="D6041" s="28">
        <v>0.8</v>
      </c>
      <c r="E6041" s="27">
        <v>0</v>
      </c>
    </row>
    <row r="6042" spans="1:5" x14ac:dyDescent="0.35">
      <c r="A6042" s="125"/>
      <c r="B6042" s="126"/>
      <c r="C6042" s="50" t="s">
        <v>205</v>
      </c>
      <c r="D6042" s="28">
        <v>0.85</v>
      </c>
      <c r="E6042" s="27">
        <v>0</v>
      </c>
    </row>
    <row r="6043" spans="1:5" x14ac:dyDescent="0.35">
      <c r="A6043" s="125"/>
      <c r="B6043" s="126"/>
      <c r="C6043" s="50" t="s">
        <v>206</v>
      </c>
      <c r="D6043" s="28">
        <v>0.9</v>
      </c>
      <c r="E6043" s="27">
        <v>0</v>
      </c>
    </row>
    <row r="6044" spans="1:5" x14ac:dyDescent="0.35">
      <c r="A6044" s="125"/>
      <c r="B6044" s="126"/>
      <c r="C6044" s="50" t="s">
        <v>207</v>
      </c>
      <c r="D6044" s="28">
        <v>0.95</v>
      </c>
      <c r="E6044" s="27">
        <v>0</v>
      </c>
    </row>
    <row r="6045" spans="1:5" x14ac:dyDescent="0.35">
      <c r="A6045" s="125"/>
      <c r="B6045" s="126"/>
      <c r="C6045" s="50" t="s">
        <v>208</v>
      </c>
      <c r="D6045" s="28">
        <v>1</v>
      </c>
      <c r="E6045" s="27">
        <v>0</v>
      </c>
    </row>
    <row r="6046" spans="1:5" x14ac:dyDescent="0.35">
      <c r="A6046" s="125"/>
      <c r="B6046" s="126"/>
      <c r="C6046" s="49" t="s">
        <v>134</v>
      </c>
      <c r="D6046" s="26" t="s">
        <v>136</v>
      </c>
      <c r="E6046" s="26" t="s">
        <v>136</v>
      </c>
    </row>
    <row r="6047" spans="1:5" x14ac:dyDescent="0.35">
      <c r="A6047" s="125"/>
      <c r="B6047" s="126"/>
    </row>
    <row r="6048" spans="1:5" x14ac:dyDescent="0.35">
      <c r="A6048" s="125"/>
      <c r="B6048" s="126"/>
    </row>
    <row r="6049" spans="1:5" x14ac:dyDescent="0.35">
      <c r="A6049" s="125"/>
      <c r="B6049" s="126"/>
    </row>
    <row r="6050" spans="1:5" ht="15" customHeight="1" x14ac:dyDescent="0.35">
      <c r="A6050" s="125">
        <f>A6025+1</f>
        <v>243</v>
      </c>
      <c r="B6050" s="126" t="str">
        <f>"Lista  "  &amp;A6050&amp; "  "&amp; LOOKUP(A6050,'entrada datos Urbanizacion'!$E$5:$E$148,'entrada datos Urbanizacion'!$I$5:$I$148)</f>
        <v>Lista  243  grava-cemento (cemento)</v>
      </c>
      <c r="C6050" s="49" t="s">
        <v>252</v>
      </c>
      <c r="D6050" s="27">
        <v>0</v>
      </c>
      <c r="E6050" s="27">
        <v>0</v>
      </c>
    </row>
    <row r="6051" spans="1:5" x14ac:dyDescent="0.35">
      <c r="A6051" s="125"/>
      <c r="B6051" s="126"/>
      <c r="C6051" s="50" t="s">
        <v>189</v>
      </c>
      <c r="D6051" s="28">
        <v>0.05</v>
      </c>
      <c r="E6051" s="27">
        <v>0</v>
      </c>
    </row>
    <row r="6052" spans="1:5" x14ac:dyDescent="0.35">
      <c r="A6052" s="125"/>
      <c r="B6052" s="126"/>
      <c r="C6052" s="50" t="s">
        <v>190</v>
      </c>
      <c r="D6052" s="28">
        <v>0.1</v>
      </c>
      <c r="E6052" s="27">
        <v>0</v>
      </c>
    </row>
    <row r="6053" spans="1:5" x14ac:dyDescent="0.35">
      <c r="A6053" s="125"/>
      <c r="B6053" s="126"/>
      <c r="C6053" s="50" t="s">
        <v>191</v>
      </c>
      <c r="D6053" s="28">
        <v>0.15</v>
      </c>
      <c r="E6053" s="27">
        <v>0</v>
      </c>
    </row>
    <row r="6054" spans="1:5" x14ac:dyDescent="0.35">
      <c r="A6054" s="125"/>
      <c r="B6054" s="126"/>
      <c r="C6054" s="50" t="s">
        <v>192</v>
      </c>
      <c r="D6054" s="28">
        <v>0.2</v>
      </c>
      <c r="E6054" s="27">
        <v>0</v>
      </c>
    </row>
    <row r="6055" spans="1:5" x14ac:dyDescent="0.35">
      <c r="A6055" s="125"/>
      <c r="B6055" s="126"/>
      <c r="C6055" s="50" t="s">
        <v>193</v>
      </c>
      <c r="D6055" s="28">
        <v>0.25</v>
      </c>
      <c r="E6055" s="27">
        <v>0</v>
      </c>
    </row>
    <row r="6056" spans="1:5" x14ac:dyDescent="0.35">
      <c r="A6056" s="125"/>
      <c r="B6056" s="126"/>
      <c r="C6056" s="50" t="s">
        <v>194</v>
      </c>
      <c r="D6056" s="28">
        <v>0.3</v>
      </c>
      <c r="E6056" s="27">
        <v>0</v>
      </c>
    </row>
    <row r="6057" spans="1:5" x14ac:dyDescent="0.35">
      <c r="A6057" s="125"/>
      <c r="B6057" s="126"/>
      <c r="C6057" s="50" t="s">
        <v>195</v>
      </c>
      <c r="D6057" s="28">
        <v>0.35</v>
      </c>
      <c r="E6057" s="27">
        <v>0</v>
      </c>
    </row>
    <row r="6058" spans="1:5" x14ac:dyDescent="0.35">
      <c r="A6058" s="125"/>
      <c r="B6058" s="126"/>
      <c r="C6058" s="50" t="s">
        <v>196</v>
      </c>
      <c r="D6058" s="28">
        <v>0.4</v>
      </c>
      <c r="E6058" s="27">
        <v>0</v>
      </c>
    </row>
    <row r="6059" spans="1:5" x14ac:dyDescent="0.35">
      <c r="A6059" s="125"/>
      <c r="B6059" s="126"/>
      <c r="C6059" s="50" t="s">
        <v>197</v>
      </c>
      <c r="D6059" s="28">
        <v>0.45</v>
      </c>
      <c r="E6059" s="27">
        <v>0</v>
      </c>
    </row>
    <row r="6060" spans="1:5" x14ac:dyDescent="0.35">
      <c r="A6060" s="125"/>
      <c r="B6060" s="126"/>
      <c r="C6060" s="50" t="s">
        <v>198</v>
      </c>
      <c r="D6060" s="28">
        <v>0.5</v>
      </c>
      <c r="E6060" s="27">
        <v>0</v>
      </c>
    </row>
    <row r="6061" spans="1:5" x14ac:dyDescent="0.35">
      <c r="A6061" s="125"/>
      <c r="B6061" s="126"/>
      <c r="C6061" s="50" t="s">
        <v>199</v>
      </c>
      <c r="D6061" s="28">
        <v>0.55000000000000004</v>
      </c>
      <c r="E6061" s="27">
        <v>0</v>
      </c>
    </row>
    <row r="6062" spans="1:5" x14ac:dyDescent="0.35">
      <c r="A6062" s="125"/>
      <c r="B6062" s="126"/>
      <c r="C6062" s="50" t="s">
        <v>200</v>
      </c>
      <c r="D6062" s="28">
        <v>0.6</v>
      </c>
      <c r="E6062" s="27">
        <v>0</v>
      </c>
    </row>
    <row r="6063" spans="1:5" x14ac:dyDescent="0.35">
      <c r="A6063" s="125"/>
      <c r="B6063" s="126"/>
      <c r="C6063" s="50" t="s">
        <v>201</v>
      </c>
      <c r="D6063" s="28">
        <v>0.65</v>
      </c>
      <c r="E6063" s="27">
        <v>0</v>
      </c>
    </row>
    <row r="6064" spans="1:5" x14ac:dyDescent="0.35">
      <c r="A6064" s="125"/>
      <c r="B6064" s="126"/>
      <c r="C6064" s="50" t="s">
        <v>202</v>
      </c>
      <c r="D6064" s="28">
        <v>0.7</v>
      </c>
      <c r="E6064" s="27">
        <v>0</v>
      </c>
    </row>
    <row r="6065" spans="1:5" x14ac:dyDescent="0.35">
      <c r="A6065" s="125"/>
      <c r="B6065" s="126"/>
      <c r="C6065" s="50" t="s">
        <v>203</v>
      </c>
      <c r="D6065" s="28">
        <v>0.75</v>
      </c>
      <c r="E6065" s="27">
        <v>0</v>
      </c>
    </row>
    <row r="6066" spans="1:5" x14ac:dyDescent="0.35">
      <c r="A6066" s="125"/>
      <c r="B6066" s="126"/>
      <c r="C6066" s="50" t="s">
        <v>204</v>
      </c>
      <c r="D6066" s="28">
        <v>0.8</v>
      </c>
      <c r="E6066" s="27">
        <v>0</v>
      </c>
    </row>
    <row r="6067" spans="1:5" x14ac:dyDescent="0.35">
      <c r="A6067" s="125"/>
      <c r="B6067" s="126"/>
      <c r="C6067" s="50" t="s">
        <v>205</v>
      </c>
      <c r="D6067" s="28">
        <v>0.85</v>
      </c>
      <c r="E6067" s="27">
        <v>0</v>
      </c>
    </row>
    <row r="6068" spans="1:5" x14ac:dyDescent="0.35">
      <c r="A6068" s="125"/>
      <c r="B6068" s="126"/>
      <c r="C6068" s="50" t="s">
        <v>206</v>
      </c>
      <c r="D6068" s="28">
        <v>0.9</v>
      </c>
      <c r="E6068" s="27">
        <v>0</v>
      </c>
    </row>
    <row r="6069" spans="1:5" x14ac:dyDescent="0.35">
      <c r="A6069" s="125"/>
      <c r="B6069" s="126"/>
      <c r="C6069" s="50" t="s">
        <v>207</v>
      </c>
      <c r="D6069" s="28">
        <v>0.95</v>
      </c>
      <c r="E6069" s="27">
        <v>0</v>
      </c>
    </row>
    <row r="6070" spans="1:5" x14ac:dyDescent="0.35">
      <c r="A6070" s="125"/>
      <c r="B6070" s="126"/>
      <c r="C6070" s="50" t="s">
        <v>208</v>
      </c>
      <c r="D6070" s="28">
        <v>1</v>
      </c>
      <c r="E6070" s="27">
        <v>0</v>
      </c>
    </row>
    <row r="6071" spans="1:5" x14ac:dyDescent="0.35">
      <c r="A6071" s="125"/>
      <c r="B6071" s="126"/>
      <c r="C6071" s="49" t="s">
        <v>134</v>
      </c>
      <c r="D6071" s="26" t="s">
        <v>136</v>
      </c>
      <c r="E6071" s="26" t="s">
        <v>136</v>
      </c>
    </row>
    <row r="6072" spans="1:5" x14ac:dyDescent="0.35">
      <c r="A6072" s="125"/>
      <c r="B6072" s="126"/>
    </row>
    <row r="6073" spans="1:5" x14ac:dyDescent="0.35">
      <c r="A6073" s="125"/>
      <c r="B6073" s="126"/>
    </row>
    <row r="6074" spans="1:5" x14ac:dyDescent="0.35">
      <c r="A6074" s="125"/>
      <c r="B6074" s="126"/>
    </row>
    <row r="6075" spans="1:5" ht="15" customHeight="1" x14ac:dyDescent="0.35">
      <c r="A6075" s="125">
        <f>A6050+1</f>
        <v>244</v>
      </c>
      <c r="B6075" s="126" t="str">
        <f>"Lista  "  &amp;A6075&amp; "  "&amp; LOOKUP(A6075,'entrada datos Urbanizacion'!$E$5:$E$148,'entrada datos Urbanizacion'!$I$5:$I$148)</f>
        <v>Lista  244  grava-cemento (árido)</v>
      </c>
      <c r="C6075" s="49" t="s">
        <v>252</v>
      </c>
      <c r="D6075" s="27">
        <v>0</v>
      </c>
      <c r="E6075" s="27">
        <v>0</v>
      </c>
    </row>
    <row r="6076" spans="1:5" x14ac:dyDescent="0.35">
      <c r="A6076" s="125"/>
      <c r="B6076" s="126"/>
      <c r="C6076" s="50" t="s">
        <v>189</v>
      </c>
      <c r="D6076" s="28">
        <v>0.05</v>
      </c>
      <c r="E6076" s="27">
        <v>0</v>
      </c>
    </row>
    <row r="6077" spans="1:5" x14ac:dyDescent="0.35">
      <c r="A6077" s="125"/>
      <c r="B6077" s="126"/>
      <c r="C6077" s="50" t="s">
        <v>190</v>
      </c>
      <c r="D6077" s="28">
        <v>0.1</v>
      </c>
      <c r="E6077" s="27">
        <v>0</v>
      </c>
    </row>
    <row r="6078" spans="1:5" x14ac:dyDescent="0.35">
      <c r="A6078" s="125"/>
      <c r="B6078" s="126"/>
      <c r="C6078" s="50" t="s">
        <v>191</v>
      </c>
      <c r="D6078" s="28">
        <v>0.15</v>
      </c>
      <c r="E6078" s="27">
        <v>0</v>
      </c>
    </row>
    <row r="6079" spans="1:5" x14ac:dyDescent="0.35">
      <c r="A6079" s="125"/>
      <c r="B6079" s="126"/>
      <c r="C6079" s="50" t="s">
        <v>192</v>
      </c>
      <c r="D6079" s="28">
        <v>0.2</v>
      </c>
      <c r="E6079" s="27">
        <v>0</v>
      </c>
    </row>
    <row r="6080" spans="1:5" x14ac:dyDescent="0.35">
      <c r="A6080" s="125"/>
      <c r="B6080" s="126"/>
      <c r="C6080" s="50" t="s">
        <v>193</v>
      </c>
      <c r="D6080" s="28">
        <v>0.25</v>
      </c>
      <c r="E6080" s="27">
        <v>0</v>
      </c>
    </row>
    <row r="6081" spans="1:5" x14ac:dyDescent="0.35">
      <c r="A6081" s="125"/>
      <c r="B6081" s="126"/>
      <c r="C6081" s="50" t="s">
        <v>194</v>
      </c>
      <c r="D6081" s="28">
        <v>0.3</v>
      </c>
      <c r="E6081" s="27">
        <v>0</v>
      </c>
    </row>
    <row r="6082" spans="1:5" x14ac:dyDescent="0.35">
      <c r="A6082" s="125"/>
      <c r="B6082" s="126"/>
      <c r="C6082" s="50" t="s">
        <v>195</v>
      </c>
      <c r="D6082" s="28">
        <v>0.35</v>
      </c>
      <c r="E6082" s="27">
        <v>0</v>
      </c>
    </row>
    <row r="6083" spans="1:5" x14ac:dyDescent="0.35">
      <c r="A6083" s="125"/>
      <c r="B6083" s="126"/>
      <c r="C6083" s="50" t="s">
        <v>196</v>
      </c>
      <c r="D6083" s="28">
        <v>0.4</v>
      </c>
      <c r="E6083" s="27">
        <v>0</v>
      </c>
    </row>
    <row r="6084" spans="1:5" x14ac:dyDescent="0.35">
      <c r="A6084" s="125"/>
      <c r="B6084" s="126"/>
      <c r="C6084" s="50" t="s">
        <v>197</v>
      </c>
      <c r="D6084" s="28">
        <v>0.45</v>
      </c>
      <c r="E6084" s="27">
        <v>0</v>
      </c>
    </row>
    <row r="6085" spans="1:5" x14ac:dyDescent="0.35">
      <c r="A6085" s="125"/>
      <c r="B6085" s="126"/>
      <c r="C6085" s="50" t="s">
        <v>198</v>
      </c>
      <c r="D6085" s="28">
        <v>0.5</v>
      </c>
      <c r="E6085" s="27">
        <v>0</v>
      </c>
    </row>
    <row r="6086" spans="1:5" x14ac:dyDescent="0.35">
      <c r="A6086" s="125"/>
      <c r="B6086" s="126"/>
      <c r="C6086" s="50" t="s">
        <v>199</v>
      </c>
      <c r="D6086" s="28">
        <v>0.55000000000000004</v>
      </c>
      <c r="E6086" s="27">
        <v>0</v>
      </c>
    </row>
    <row r="6087" spans="1:5" x14ac:dyDescent="0.35">
      <c r="A6087" s="125"/>
      <c r="B6087" s="126"/>
      <c r="C6087" s="50" t="s">
        <v>200</v>
      </c>
      <c r="D6087" s="28">
        <v>0.6</v>
      </c>
      <c r="E6087" s="27">
        <v>0</v>
      </c>
    </row>
    <row r="6088" spans="1:5" x14ac:dyDescent="0.35">
      <c r="A6088" s="125"/>
      <c r="B6088" s="126"/>
      <c r="C6088" s="50" t="s">
        <v>201</v>
      </c>
      <c r="D6088" s="28">
        <v>0.65</v>
      </c>
      <c r="E6088" s="27">
        <v>0</v>
      </c>
    </row>
    <row r="6089" spans="1:5" x14ac:dyDescent="0.35">
      <c r="A6089" s="125"/>
      <c r="B6089" s="126"/>
      <c r="C6089" s="50" t="s">
        <v>202</v>
      </c>
      <c r="D6089" s="28">
        <v>0.7</v>
      </c>
      <c r="E6089" s="27">
        <v>0</v>
      </c>
    </row>
    <row r="6090" spans="1:5" x14ac:dyDescent="0.35">
      <c r="A6090" s="125"/>
      <c r="B6090" s="126"/>
      <c r="C6090" s="50" t="s">
        <v>203</v>
      </c>
      <c r="D6090" s="28">
        <v>0.75</v>
      </c>
      <c r="E6090" s="27">
        <v>0</v>
      </c>
    </row>
    <row r="6091" spans="1:5" x14ac:dyDescent="0.35">
      <c r="A6091" s="125"/>
      <c r="B6091" s="126"/>
      <c r="C6091" s="50" t="s">
        <v>204</v>
      </c>
      <c r="D6091" s="28">
        <v>0.8</v>
      </c>
      <c r="E6091" s="27">
        <v>0</v>
      </c>
    </row>
    <row r="6092" spans="1:5" x14ac:dyDescent="0.35">
      <c r="A6092" s="125"/>
      <c r="B6092" s="126"/>
      <c r="C6092" s="50" t="s">
        <v>205</v>
      </c>
      <c r="D6092" s="28">
        <v>0.85</v>
      </c>
      <c r="E6092" s="27">
        <v>0</v>
      </c>
    </row>
    <row r="6093" spans="1:5" x14ac:dyDescent="0.35">
      <c r="A6093" s="125"/>
      <c r="B6093" s="126"/>
      <c r="C6093" s="50" t="s">
        <v>206</v>
      </c>
      <c r="D6093" s="28">
        <v>0.9</v>
      </c>
      <c r="E6093" s="27">
        <v>0</v>
      </c>
    </row>
    <row r="6094" spans="1:5" x14ac:dyDescent="0.35">
      <c r="A6094" s="125"/>
      <c r="B6094" s="126"/>
      <c r="C6094" s="50" t="s">
        <v>207</v>
      </c>
      <c r="D6094" s="28">
        <v>0.95</v>
      </c>
      <c r="E6094" s="27">
        <v>0</v>
      </c>
    </row>
    <row r="6095" spans="1:5" x14ac:dyDescent="0.35">
      <c r="A6095" s="125"/>
      <c r="B6095" s="126"/>
      <c r="C6095" s="50" t="s">
        <v>208</v>
      </c>
      <c r="D6095" s="28">
        <v>1</v>
      </c>
      <c r="E6095" s="27">
        <v>0</v>
      </c>
    </row>
    <row r="6096" spans="1:5" x14ac:dyDescent="0.35">
      <c r="A6096" s="125"/>
      <c r="B6096" s="126"/>
      <c r="C6096" s="49" t="s">
        <v>134</v>
      </c>
      <c r="D6096" s="26" t="s">
        <v>136</v>
      </c>
      <c r="E6096" s="26" t="s">
        <v>136</v>
      </c>
    </row>
    <row r="6097" spans="1:5" x14ac:dyDescent="0.35">
      <c r="A6097" s="125"/>
      <c r="B6097" s="126"/>
    </row>
    <row r="6098" spans="1:5" x14ac:dyDescent="0.35">
      <c r="A6098" s="125"/>
      <c r="B6098" s="126"/>
    </row>
    <row r="6099" spans="1:5" x14ac:dyDescent="0.35">
      <c r="A6099" s="125"/>
      <c r="B6099" s="126"/>
    </row>
    <row r="6100" spans="1:5" ht="15" customHeight="1" x14ac:dyDescent="0.35">
      <c r="A6100" s="125">
        <f>A6075+1</f>
        <v>245</v>
      </c>
      <c r="B6100" s="126" t="str">
        <f>"Lista  "  &amp;A6100&amp; "  "&amp; LOOKUP(A6100,'entrada datos Urbanizacion'!$E$5:$E$148,'entrada datos Urbanizacion'!$I$5:$I$148)</f>
        <v>Lista  245  grava-cemento (otros conglomerantes)</v>
      </c>
      <c r="C6100" s="49" t="s">
        <v>252</v>
      </c>
      <c r="D6100" s="27">
        <v>0</v>
      </c>
      <c r="E6100" s="27">
        <v>0</v>
      </c>
    </row>
    <row r="6101" spans="1:5" x14ac:dyDescent="0.35">
      <c r="A6101" s="125"/>
      <c r="B6101" s="126"/>
      <c r="C6101" s="50" t="s">
        <v>189</v>
      </c>
      <c r="D6101" s="28">
        <v>0.05</v>
      </c>
      <c r="E6101" s="27">
        <v>0</v>
      </c>
    </row>
    <row r="6102" spans="1:5" x14ac:dyDescent="0.35">
      <c r="A6102" s="125"/>
      <c r="B6102" s="126"/>
      <c r="C6102" s="50" t="s">
        <v>190</v>
      </c>
      <c r="D6102" s="28">
        <v>0.1</v>
      </c>
      <c r="E6102" s="27">
        <v>0</v>
      </c>
    </row>
    <row r="6103" spans="1:5" x14ac:dyDescent="0.35">
      <c r="A6103" s="125"/>
      <c r="B6103" s="126"/>
      <c r="C6103" s="50" t="s">
        <v>191</v>
      </c>
      <c r="D6103" s="28">
        <v>0.15</v>
      </c>
      <c r="E6103" s="27">
        <v>0</v>
      </c>
    </row>
    <row r="6104" spans="1:5" x14ac:dyDescent="0.35">
      <c r="A6104" s="125"/>
      <c r="B6104" s="126"/>
      <c r="C6104" s="50" t="s">
        <v>192</v>
      </c>
      <c r="D6104" s="28">
        <v>0.2</v>
      </c>
      <c r="E6104" s="27">
        <v>0</v>
      </c>
    </row>
    <row r="6105" spans="1:5" x14ac:dyDescent="0.35">
      <c r="A6105" s="125"/>
      <c r="B6105" s="126"/>
      <c r="C6105" s="50" t="s">
        <v>193</v>
      </c>
      <c r="D6105" s="28">
        <v>0.25</v>
      </c>
      <c r="E6105" s="27">
        <v>0</v>
      </c>
    </row>
    <row r="6106" spans="1:5" x14ac:dyDescent="0.35">
      <c r="A6106" s="125"/>
      <c r="B6106" s="126"/>
      <c r="C6106" s="50" t="s">
        <v>194</v>
      </c>
      <c r="D6106" s="28">
        <v>0.3</v>
      </c>
      <c r="E6106" s="27">
        <v>0</v>
      </c>
    </row>
    <row r="6107" spans="1:5" x14ac:dyDescent="0.35">
      <c r="A6107" s="125"/>
      <c r="B6107" s="126"/>
      <c r="C6107" s="50" t="s">
        <v>195</v>
      </c>
      <c r="D6107" s="28">
        <v>0.35</v>
      </c>
      <c r="E6107" s="27">
        <v>0</v>
      </c>
    </row>
    <row r="6108" spans="1:5" x14ac:dyDescent="0.35">
      <c r="A6108" s="125"/>
      <c r="B6108" s="126"/>
      <c r="C6108" s="50" t="s">
        <v>196</v>
      </c>
      <c r="D6108" s="28">
        <v>0.4</v>
      </c>
      <c r="E6108" s="27">
        <v>0</v>
      </c>
    </row>
    <row r="6109" spans="1:5" x14ac:dyDescent="0.35">
      <c r="A6109" s="125"/>
      <c r="B6109" s="126"/>
      <c r="C6109" s="50" t="s">
        <v>197</v>
      </c>
      <c r="D6109" s="28">
        <v>0.45</v>
      </c>
      <c r="E6109" s="27">
        <v>0</v>
      </c>
    </row>
    <row r="6110" spans="1:5" x14ac:dyDescent="0.35">
      <c r="A6110" s="125"/>
      <c r="B6110" s="126"/>
      <c r="C6110" s="50" t="s">
        <v>198</v>
      </c>
      <c r="D6110" s="28">
        <v>0.5</v>
      </c>
      <c r="E6110" s="27">
        <v>0</v>
      </c>
    </row>
    <row r="6111" spans="1:5" x14ac:dyDescent="0.35">
      <c r="A6111" s="125"/>
      <c r="B6111" s="126"/>
      <c r="C6111" s="50" t="s">
        <v>199</v>
      </c>
      <c r="D6111" s="28">
        <v>0.55000000000000004</v>
      </c>
      <c r="E6111" s="27">
        <v>0</v>
      </c>
    </row>
    <row r="6112" spans="1:5" x14ac:dyDescent="0.35">
      <c r="A6112" s="125"/>
      <c r="B6112" s="126"/>
      <c r="C6112" s="50" t="s">
        <v>200</v>
      </c>
      <c r="D6112" s="28">
        <v>0.6</v>
      </c>
      <c r="E6112" s="27">
        <v>0</v>
      </c>
    </row>
    <row r="6113" spans="1:5" x14ac:dyDescent="0.35">
      <c r="A6113" s="125"/>
      <c r="B6113" s="126"/>
      <c r="C6113" s="50" t="s">
        <v>201</v>
      </c>
      <c r="D6113" s="28">
        <v>0.65</v>
      </c>
      <c r="E6113" s="27">
        <v>0</v>
      </c>
    </row>
    <row r="6114" spans="1:5" x14ac:dyDescent="0.35">
      <c r="A6114" s="125"/>
      <c r="B6114" s="126"/>
      <c r="C6114" s="50" t="s">
        <v>202</v>
      </c>
      <c r="D6114" s="28">
        <v>0.7</v>
      </c>
      <c r="E6114" s="27">
        <v>0</v>
      </c>
    </row>
    <row r="6115" spans="1:5" x14ac:dyDescent="0.35">
      <c r="A6115" s="125"/>
      <c r="B6115" s="126"/>
      <c r="C6115" s="50" t="s">
        <v>203</v>
      </c>
      <c r="D6115" s="28">
        <v>0.75</v>
      </c>
      <c r="E6115" s="27">
        <v>0</v>
      </c>
    </row>
    <row r="6116" spans="1:5" x14ac:dyDescent="0.35">
      <c r="A6116" s="125"/>
      <c r="B6116" s="126"/>
      <c r="C6116" s="50" t="s">
        <v>204</v>
      </c>
      <c r="D6116" s="28">
        <v>0.8</v>
      </c>
      <c r="E6116" s="27">
        <v>0</v>
      </c>
    </row>
    <row r="6117" spans="1:5" x14ac:dyDescent="0.35">
      <c r="A6117" s="125"/>
      <c r="B6117" s="126"/>
      <c r="C6117" s="50" t="s">
        <v>205</v>
      </c>
      <c r="D6117" s="28">
        <v>0.85</v>
      </c>
      <c r="E6117" s="27">
        <v>0</v>
      </c>
    </row>
    <row r="6118" spans="1:5" x14ac:dyDescent="0.35">
      <c r="A6118" s="125"/>
      <c r="B6118" s="126"/>
      <c r="C6118" s="50" t="s">
        <v>206</v>
      </c>
      <c r="D6118" s="28">
        <v>0.9</v>
      </c>
      <c r="E6118" s="27">
        <v>0</v>
      </c>
    </row>
    <row r="6119" spans="1:5" x14ac:dyDescent="0.35">
      <c r="A6119" s="125"/>
      <c r="B6119" s="126"/>
      <c r="C6119" s="50" t="s">
        <v>207</v>
      </c>
      <c r="D6119" s="28">
        <v>0.95</v>
      </c>
      <c r="E6119" s="27">
        <v>0</v>
      </c>
    </row>
    <row r="6120" spans="1:5" x14ac:dyDescent="0.35">
      <c r="A6120" s="125"/>
      <c r="B6120" s="126"/>
      <c r="C6120" s="50" t="s">
        <v>208</v>
      </c>
      <c r="D6120" s="28">
        <v>1</v>
      </c>
      <c r="E6120" s="27">
        <v>0</v>
      </c>
    </row>
    <row r="6121" spans="1:5" x14ac:dyDescent="0.35">
      <c r="A6121" s="125"/>
      <c r="B6121" s="126"/>
      <c r="C6121" s="49" t="s">
        <v>134</v>
      </c>
      <c r="D6121" s="26" t="s">
        <v>136</v>
      </c>
      <c r="E6121" s="26" t="s">
        <v>136</v>
      </c>
    </row>
    <row r="6122" spans="1:5" x14ac:dyDescent="0.35">
      <c r="A6122" s="125"/>
      <c r="B6122" s="126"/>
    </row>
    <row r="6123" spans="1:5" x14ac:dyDescent="0.35">
      <c r="A6123" s="125"/>
      <c r="B6123" s="126"/>
    </row>
    <row r="6124" spans="1:5" x14ac:dyDescent="0.35">
      <c r="A6124" s="125"/>
      <c r="B6124" s="126"/>
    </row>
    <row r="6125" spans="1:5" ht="15" customHeight="1" x14ac:dyDescent="0.35">
      <c r="A6125" s="125">
        <f>A6100+1</f>
        <v>246</v>
      </c>
      <c r="B6125" s="126" t="str">
        <f>"Lista  "  &amp;A6125&amp; "  "&amp; LOOKUP(A6125,'entrada datos Urbanizacion'!$E$5:$E$148,'entrada datos Urbanizacion'!$I$5:$I$148)</f>
        <v>Lista  246  grava-emulsión (árido)</v>
      </c>
      <c r="C6125" s="49" t="s">
        <v>252</v>
      </c>
      <c r="D6125" s="27">
        <v>0</v>
      </c>
      <c r="E6125" s="27">
        <v>0</v>
      </c>
    </row>
    <row r="6126" spans="1:5" x14ac:dyDescent="0.35">
      <c r="A6126" s="125"/>
      <c r="B6126" s="126"/>
      <c r="C6126" s="50" t="s">
        <v>189</v>
      </c>
      <c r="D6126" s="28">
        <v>0.05</v>
      </c>
      <c r="E6126" s="27">
        <v>0</v>
      </c>
    </row>
    <row r="6127" spans="1:5" x14ac:dyDescent="0.35">
      <c r="A6127" s="125"/>
      <c r="B6127" s="126"/>
      <c r="C6127" s="50" t="s">
        <v>190</v>
      </c>
      <c r="D6127" s="28">
        <v>0.1</v>
      </c>
      <c r="E6127" s="27">
        <v>0</v>
      </c>
    </row>
    <row r="6128" spans="1:5" x14ac:dyDescent="0.35">
      <c r="A6128" s="125"/>
      <c r="B6128" s="126"/>
      <c r="C6128" s="50" t="s">
        <v>191</v>
      </c>
      <c r="D6128" s="28">
        <v>0.15</v>
      </c>
      <c r="E6128" s="27">
        <v>0</v>
      </c>
    </row>
    <row r="6129" spans="1:5" x14ac:dyDescent="0.35">
      <c r="A6129" s="125"/>
      <c r="B6129" s="126"/>
      <c r="C6129" s="50" t="s">
        <v>192</v>
      </c>
      <c r="D6129" s="28">
        <v>0.2</v>
      </c>
      <c r="E6129" s="27">
        <v>0</v>
      </c>
    </row>
    <row r="6130" spans="1:5" x14ac:dyDescent="0.35">
      <c r="A6130" s="125"/>
      <c r="B6130" s="126"/>
      <c r="C6130" s="50" t="s">
        <v>193</v>
      </c>
      <c r="D6130" s="28">
        <v>0.25</v>
      </c>
      <c r="E6130" s="27">
        <v>0</v>
      </c>
    </row>
    <row r="6131" spans="1:5" x14ac:dyDescent="0.35">
      <c r="A6131" s="125"/>
      <c r="B6131" s="126"/>
      <c r="C6131" s="50" t="s">
        <v>194</v>
      </c>
      <c r="D6131" s="28">
        <v>0.3</v>
      </c>
      <c r="E6131" s="27">
        <v>0</v>
      </c>
    </row>
    <row r="6132" spans="1:5" x14ac:dyDescent="0.35">
      <c r="A6132" s="125"/>
      <c r="B6132" s="126"/>
      <c r="C6132" s="50" t="s">
        <v>195</v>
      </c>
      <c r="D6132" s="28">
        <v>0.35</v>
      </c>
      <c r="E6132" s="27">
        <v>0</v>
      </c>
    </row>
    <row r="6133" spans="1:5" x14ac:dyDescent="0.35">
      <c r="A6133" s="125"/>
      <c r="B6133" s="126"/>
      <c r="C6133" s="50" t="s">
        <v>196</v>
      </c>
      <c r="D6133" s="28">
        <v>0.4</v>
      </c>
      <c r="E6133" s="27">
        <v>0</v>
      </c>
    </row>
    <row r="6134" spans="1:5" x14ac:dyDescent="0.35">
      <c r="A6134" s="125"/>
      <c r="B6134" s="126"/>
      <c r="C6134" s="50" t="s">
        <v>197</v>
      </c>
      <c r="D6134" s="28">
        <v>0.45</v>
      </c>
      <c r="E6134" s="27">
        <v>0</v>
      </c>
    </row>
    <row r="6135" spans="1:5" x14ac:dyDescent="0.35">
      <c r="A6135" s="125"/>
      <c r="B6135" s="126"/>
      <c r="C6135" s="50" t="s">
        <v>198</v>
      </c>
      <c r="D6135" s="28">
        <v>0.5</v>
      </c>
      <c r="E6135" s="27">
        <v>0</v>
      </c>
    </row>
    <row r="6136" spans="1:5" x14ac:dyDescent="0.35">
      <c r="A6136" s="125"/>
      <c r="B6136" s="126"/>
      <c r="C6136" s="50" t="s">
        <v>199</v>
      </c>
      <c r="D6136" s="28">
        <v>0.55000000000000004</v>
      </c>
      <c r="E6136" s="27">
        <v>0</v>
      </c>
    </row>
    <row r="6137" spans="1:5" x14ac:dyDescent="0.35">
      <c r="A6137" s="125"/>
      <c r="B6137" s="126"/>
      <c r="C6137" s="50" t="s">
        <v>200</v>
      </c>
      <c r="D6137" s="28">
        <v>0.6</v>
      </c>
      <c r="E6137" s="27">
        <v>0</v>
      </c>
    </row>
    <row r="6138" spans="1:5" x14ac:dyDescent="0.35">
      <c r="A6138" s="125"/>
      <c r="B6138" s="126"/>
      <c r="C6138" s="50" t="s">
        <v>201</v>
      </c>
      <c r="D6138" s="28">
        <v>0.65</v>
      </c>
      <c r="E6138" s="27">
        <v>0</v>
      </c>
    </row>
    <row r="6139" spans="1:5" x14ac:dyDescent="0.35">
      <c r="A6139" s="125"/>
      <c r="B6139" s="126"/>
      <c r="C6139" s="50" t="s">
        <v>202</v>
      </c>
      <c r="D6139" s="28">
        <v>0.7</v>
      </c>
      <c r="E6139" s="27">
        <v>0</v>
      </c>
    </row>
    <row r="6140" spans="1:5" x14ac:dyDescent="0.35">
      <c r="A6140" s="125"/>
      <c r="B6140" s="126"/>
      <c r="C6140" s="50" t="s">
        <v>203</v>
      </c>
      <c r="D6140" s="28">
        <v>0.75</v>
      </c>
      <c r="E6140" s="27">
        <v>0</v>
      </c>
    </row>
    <row r="6141" spans="1:5" x14ac:dyDescent="0.35">
      <c r="A6141" s="125"/>
      <c r="B6141" s="126"/>
      <c r="C6141" s="50" t="s">
        <v>204</v>
      </c>
      <c r="D6141" s="28">
        <v>0.8</v>
      </c>
      <c r="E6141" s="27">
        <v>0</v>
      </c>
    </row>
    <row r="6142" spans="1:5" x14ac:dyDescent="0.35">
      <c r="A6142" s="125"/>
      <c r="B6142" s="126"/>
      <c r="C6142" s="50" t="s">
        <v>205</v>
      </c>
      <c r="D6142" s="28">
        <v>0.85</v>
      </c>
      <c r="E6142" s="27">
        <v>0</v>
      </c>
    </row>
    <row r="6143" spans="1:5" x14ac:dyDescent="0.35">
      <c r="A6143" s="125"/>
      <c r="B6143" s="126"/>
      <c r="C6143" s="50" t="s">
        <v>206</v>
      </c>
      <c r="D6143" s="28">
        <v>0.9</v>
      </c>
      <c r="E6143" s="27">
        <v>0</v>
      </c>
    </row>
    <row r="6144" spans="1:5" x14ac:dyDescent="0.35">
      <c r="A6144" s="125"/>
      <c r="B6144" s="126"/>
      <c r="C6144" s="50" t="s">
        <v>207</v>
      </c>
      <c r="D6144" s="28">
        <v>0.95</v>
      </c>
      <c r="E6144" s="27">
        <v>0</v>
      </c>
    </row>
    <row r="6145" spans="1:5" x14ac:dyDescent="0.35">
      <c r="A6145" s="125"/>
      <c r="B6145" s="126"/>
      <c r="C6145" s="50" t="s">
        <v>208</v>
      </c>
      <c r="D6145" s="28">
        <v>1</v>
      </c>
      <c r="E6145" s="27">
        <v>0</v>
      </c>
    </row>
    <row r="6146" spans="1:5" x14ac:dyDescent="0.35">
      <c r="A6146" s="125"/>
      <c r="B6146" s="126"/>
      <c r="C6146" s="49" t="s">
        <v>134</v>
      </c>
      <c r="D6146" s="26" t="s">
        <v>136</v>
      </c>
      <c r="E6146" s="26" t="s">
        <v>136</v>
      </c>
    </row>
    <row r="6147" spans="1:5" x14ac:dyDescent="0.35">
      <c r="A6147" s="125"/>
      <c r="B6147" s="126"/>
    </row>
    <row r="6148" spans="1:5" x14ac:dyDescent="0.35">
      <c r="A6148" s="125"/>
      <c r="B6148" s="126"/>
    </row>
    <row r="6149" spans="1:5" x14ac:dyDescent="0.35">
      <c r="A6149" s="125"/>
      <c r="B6149" s="126"/>
    </row>
    <row r="6150" spans="1:5" ht="15" customHeight="1" x14ac:dyDescent="0.35">
      <c r="A6150" s="125">
        <f>A6125+1</f>
        <v>247</v>
      </c>
      <c r="B6150" s="126" t="str">
        <f>"Lista  "  &amp;A6150&amp; "  "&amp; LOOKUP(A6150,'entrada datos Urbanizacion'!$E$5:$E$148,'entrada datos Urbanizacion'!$I$5:$I$148)</f>
        <v>Lista  247  grava-emulsión (Emulsión asfáltica)</v>
      </c>
      <c r="C6150" s="49" t="s">
        <v>252</v>
      </c>
      <c r="D6150" s="27">
        <v>0</v>
      </c>
      <c r="E6150" s="27">
        <v>0</v>
      </c>
    </row>
    <row r="6151" spans="1:5" x14ac:dyDescent="0.35">
      <c r="A6151" s="125"/>
      <c r="B6151" s="126"/>
      <c r="C6151" s="50" t="s">
        <v>189</v>
      </c>
      <c r="D6151" s="28">
        <v>0.05</v>
      </c>
      <c r="E6151" s="27">
        <v>0</v>
      </c>
    </row>
    <row r="6152" spans="1:5" x14ac:dyDescent="0.35">
      <c r="A6152" s="125"/>
      <c r="B6152" s="126"/>
      <c r="C6152" s="50" t="s">
        <v>190</v>
      </c>
      <c r="D6152" s="28">
        <v>0.1</v>
      </c>
      <c r="E6152" s="27">
        <v>0</v>
      </c>
    </row>
    <row r="6153" spans="1:5" x14ac:dyDescent="0.35">
      <c r="A6153" s="125"/>
      <c r="B6153" s="126"/>
      <c r="C6153" s="50" t="s">
        <v>191</v>
      </c>
      <c r="D6153" s="28">
        <v>0.15</v>
      </c>
      <c r="E6153" s="27">
        <v>0</v>
      </c>
    </row>
    <row r="6154" spans="1:5" x14ac:dyDescent="0.35">
      <c r="A6154" s="125"/>
      <c r="B6154" s="126"/>
      <c r="C6154" s="50" t="s">
        <v>192</v>
      </c>
      <c r="D6154" s="28">
        <v>0.2</v>
      </c>
      <c r="E6154" s="27">
        <v>0</v>
      </c>
    </row>
    <row r="6155" spans="1:5" x14ac:dyDescent="0.35">
      <c r="A6155" s="125"/>
      <c r="B6155" s="126"/>
      <c r="C6155" s="50" t="s">
        <v>193</v>
      </c>
      <c r="D6155" s="28">
        <v>0.25</v>
      </c>
      <c r="E6155" s="27">
        <v>0</v>
      </c>
    </row>
    <row r="6156" spans="1:5" x14ac:dyDescent="0.35">
      <c r="A6156" s="125"/>
      <c r="B6156" s="126"/>
      <c r="C6156" s="50" t="s">
        <v>194</v>
      </c>
      <c r="D6156" s="28">
        <v>0.3</v>
      </c>
      <c r="E6156" s="27">
        <v>0</v>
      </c>
    </row>
    <row r="6157" spans="1:5" x14ac:dyDescent="0.35">
      <c r="A6157" s="125"/>
      <c r="B6157" s="126"/>
      <c r="C6157" s="50" t="s">
        <v>195</v>
      </c>
      <c r="D6157" s="28">
        <v>0.35</v>
      </c>
      <c r="E6157" s="27">
        <v>0</v>
      </c>
    </row>
    <row r="6158" spans="1:5" x14ac:dyDescent="0.35">
      <c r="A6158" s="125"/>
      <c r="B6158" s="126"/>
      <c r="C6158" s="50" t="s">
        <v>196</v>
      </c>
      <c r="D6158" s="28">
        <v>0.4</v>
      </c>
      <c r="E6158" s="27">
        <v>0</v>
      </c>
    </row>
    <row r="6159" spans="1:5" x14ac:dyDescent="0.35">
      <c r="A6159" s="125"/>
      <c r="B6159" s="126"/>
      <c r="C6159" s="50" t="s">
        <v>197</v>
      </c>
      <c r="D6159" s="28">
        <v>0.45</v>
      </c>
      <c r="E6159" s="27">
        <v>0</v>
      </c>
    </row>
    <row r="6160" spans="1:5" x14ac:dyDescent="0.35">
      <c r="A6160" s="125"/>
      <c r="B6160" s="126"/>
      <c r="C6160" s="50" t="s">
        <v>198</v>
      </c>
      <c r="D6160" s="28">
        <v>0.5</v>
      </c>
      <c r="E6160" s="27">
        <v>0</v>
      </c>
    </row>
    <row r="6161" spans="1:5" x14ac:dyDescent="0.35">
      <c r="A6161" s="125"/>
      <c r="B6161" s="126"/>
      <c r="C6161" s="50" t="s">
        <v>199</v>
      </c>
      <c r="D6161" s="28">
        <v>0.55000000000000004</v>
      </c>
      <c r="E6161" s="27">
        <v>0</v>
      </c>
    </row>
    <row r="6162" spans="1:5" x14ac:dyDescent="0.35">
      <c r="A6162" s="125"/>
      <c r="B6162" s="126"/>
      <c r="C6162" s="50" t="s">
        <v>200</v>
      </c>
      <c r="D6162" s="28">
        <v>0.6</v>
      </c>
      <c r="E6162" s="27">
        <v>0</v>
      </c>
    </row>
    <row r="6163" spans="1:5" x14ac:dyDescent="0.35">
      <c r="A6163" s="125"/>
      <c r="B6163" s="126"/>
      <c r="C6163" s="50" t="s">
        <v>201</v>
      </c>
      <c r="D6163" s="28">
        <v>0.65</v>
      </c>
      <c r="E6163" s="27">
        <v>0</v>
      </c>
    </row>
    <row r="6164" spans="1:5" x14ac:dyDescent="0.35">
      <c r="A6164" s="125"/>
      <c r="B6164" s="126"/>
      <c r="C6164" s="50" t="s">
        <v>202</v>
      </c>
      <c r="D6164" s="28">
        <v>0.7</v>
      </c>
      <c r="E6164" s="27">
        <v>0</v>
      </c>
    </row>
    <row r="6165" spans="1:5" x14ac:dyDescent="0.35">
      <c r="A6165" s="125"/>
      <c r="B6165" s="126"/>
      <c r="C6165" s="50" t="s">
        <v>203</v>
      </c>
      <c r="D6165" s="28">
        <v>0.75</v>
      </c>
      <c r="E6165" s="27">
        <v>0</v>
      </c>
    </row>
    <row r="6166" spans="1:5" x14ac:dyDescent="0.35">
      <c r="A6166" s="125"/>
      <c r="B6166" s="126"/>
      <c r="C6166" s="50" t="s">
        <v>204</v>
      </c>
      <c r="D6166" s="28">
        <v>0.8</v>
      </c>
      <c r="E6166" s="27">
        <v>0</v>
      </c>
    </row>
    <row r="6167" spans="1:5" x14ac:dyDescent="0.35">
      <c r="A6167" s="125"/>
      <c r="B6167" s="126"/>
      <c r="C6167" s="50" t="s">
        <v>205</v>
      </c>
      <c r="D6167" s="28">
        <v>0.85</v>
      </c>
      <c r="E6167" s="27">
        <v>0</v>
      </c>
    </row>
    <row r="6168" spans="1:5" x14ac:dyDescent="0.35">
      <c r="A6168" s="125"/>
      <c r="B6168" s="126"/>
      <c r="C6168" s="50" t="s">
        <v>206</v>
      </c>
      <c r="D6168" s="28">
        <v>0.9</v>
      </c>
      <c r="E6168" s="27">
        <v>0</v>
      </c>
    </row>
    <row r="6169" spans="1:5" x14ac:dyDescent="0.35">
      <c r="A6169" s="125"/>
      <c r="B6169" s="126"/>
      <c r="C6169" s="50" t="s">
        <v>207</v>
      </c>
      <c r="D6169" s="28">
        <v>0.95</v>
      </c>
      <c r="E6169" s="27">
        <v>0</v>
      </c>
    </row>
    <row r="6170" spans="1:5" x14ac:dyDescent="0.35">
      <c r="A6170" s="125"/>
      <c r="B6170" s="126"/>
      <c r="C6170" s="50" t="s">
        <v>208</v>
      </c>
      <c r="D6170" s="28">
        <v>1</v>
      </c>
      <c r="E6170" s="27">
        <v>0</v>
      </c>
    </row>
    <row r="6171" spans="1:5" x14ac:dyDescent="0.35">
      <c r="A6171" s="125"/>
      <c r="B6171" s="126"/>
      <c r="C6171" s="49" t="s">
        <v>134</v>
      </c>
      <c r="D6171" s="26" t="s">
        <v>136</v>
      </c>
      <c r="E6171" s="26" t="s">
        <v>136</v>
      </c>
    </row>
    <row r="6172" spans="1:5" x14ac:dyDescent="0.35">
      <c r="A6172" s="125"/>
      <c r="B6172" s="126"/>
    </row>
    <row r="6173" spans="1:5" x14ac:dyDescent="0.35">
      <c r="A6173" s="125"/>
      <c r="B6173" s="126"/>
    </row>
    <row r="6174" spans="1:5" x14ac:dyDescent="0.35">
      <c r="A6174" s="125"/>
      <c r="B6174" s="126"/>
    </row>
    <row r="6175" spans="1:5" ht="15" customHeight="1" x14ac:dyDescent="0.35">
      <c r="A6175" s="125">
        <f>A6150+1</f>
        <v>248</v>
      </c>
      <c r="B6175" s="126" t="str">
        <f>"Lista  "  &amp;A6175&amp; "  "&amp; LOOKUP(A6175,'entrada datos Urbanizacion'!$E$5:$E$148,'entrada datos Urbanizacion'!$I$5:$I$148)</f>
        <v>Lista  248  Mezclas bituminosas en caliente – Capa Base</v>
      </c>
      <c r="C6175" s="49" t="s">
        <v>252</v>
      </c>
      <c r="D6175" s="27">
        <v>0</v>
      </c>
      <c r="E6175" s="27">
        <v>0</v>
      </c>
    </row>
    <row r="6176" spans="1:5" x14ac:dyDescent="0.35">
      <c r="A6176" s="125"/>
      <c r="B6176" s="126"/>
      <c r="C6176" s="50" t="s">
        <v>189</v>
      </c>
      <c r="D6176" s="28">
        <v>0.05</v>
      </c>
      <c r="E6176" s="27">
        <v>0</v>
      </c>
    </row>
    <row r="6177" spans="1:5" x14ac:dyDescent="0.35">
      <c r="A6177" s="125"/>
      <c r="B6177" s="126"/>
      <c r="C6177" s="50" t="s">
        <v>190</v>
      </c>
      <c r="D6177" s="28">
        <v>0.1</v>
      </c>
      <c r="E6177" s="27">
        <v>0</v>
      </c>
    </row>
    <row r="6178" spans="1:5" x14ac:dyDescent="0.35">
      <c r="A6178" s="125"/>
      <c r="B6178" s="126"/>
      <c r="C6178" s="50" t="s">
        <v>191</v>
      </c>
      <c r="D6178" s="28">
        <v>0.15</v>
      </c>
      <c r="E6178" s="27">
        <v>0</v>
      </c>
    </row>
    <row r="6179" spans="1:5" x14ac:dyDescent="0.35">
      <c r="A6179" s="125"/>
      <c r="B6179" s="126"/>
      <c r="C6179" s="50" t="s">
        <v>192</v>
      </c>
      <c r="D6179" s="28">
        <v>0.2</v>
      </c>
      <c r="E6179" s="27">
        <v>0</v>
      </c>
    </row>
    <row r="6180" spans="1:5" x14ac:dyDescent="0.35">
      <c r="A6180" s="125"/>
      <c r="B6180" s="126"/>
      <c r="C6180" s="50" t="s">
        <v>193</v>
      </c>
      <c r="D6180" s="28">
        <v>0.25</v>
      </c>
      <c r="E6180" s="27">
        <v>0</v>
      </c>
    </row>
    <row r="6181" spans="1:5" x14ac:dyDescent="0.35">
      <c r="A6181" s="125"/>
      <c r="B6181" s="126"/>
      <c r="C6181" s="50" t="s">
        <v>194</v>
      </c>
      <c r="D6181" s="28">
        <v>0.3</v>
      </c>
      <c r="E6181" s="27">
        <v>0</v>
      </c>
    </row>
    <row r="6182" spans="1:5" x14ac:dyDescent="0.35">
      <c r="A6182" s="125"/>
      <c r="B6182" s="126"/>
      <c r="C6182" s="50" t="s">
        <v>195</v>
      </c>
      <c r="D6182" s="28">
        <v>0.35</v>
      </c>
      <c r="E6182" s="27">
        <v>0</v>
      </c>
    </row>
    <row r="6183" spans="1:5" x14ac:dyDescent="0.35">
      <c r="A6183" s="125"/>
      <c r="B6183" s="126"/>
      <c r="C6183" s="50" t="s">
        <v>196</v>
      </c>
      <c r="D6183" s="28">
        <v>0.4</v>
      </c>
      <c r="E6183" s="27">
        <v>0</v>
      </c>
    </row>
    <row r="6184" spans="1:5" x14ac:dyDescent="0.35">
      <c r="A6184" s="125"/>
      <c r="B6184" s="126"/>
      <c r="C6184" s="50" t="s">
        <v>197</v>
      </c>
      <c r="D6184" s="28">
        <v>0.45</v>
      </c>
      <c r="E6184" s="27">
        <v>0</v>
      </c>
    </row>
    <row r="6185" spans="1:5" x14ac:dyDescent="0.35">
      <c r="A6185" s="125"/>
      <c r="B6185" s="126"/>
      <c r="C6185" s="50" t="s">
        <v>198</v>
      </c>
      <c r="D6185" s="28">
        <v>0.5</v>
      </c>
      <c r="E6185" s="27">
        <v>0</v>
      </c>
    </row>
    <row r="6186" spans="1:5" x14ac:dyDescent="0.35">
      <c r="A6186" s="125"/>
      <c r="B6186" s="126"/>
      <c r="C6186" s="50" t="s">
        <v>199</v>
      </c>
      <c r="D6186" s="28">
        <v>0.55000000000000004</v>
      </c>
      <c r="E6186" s="27">
        <v>0</v>
      </c>
    </row>
    <row r="6187" spans="1:5" x14ac:dyDescent="0.35">
      <c r="A6187" s="125"/>
      <c r="B6187" s="126"/>
      <c r="C6187" s="50" t="s">
        <v>200</v>
      </c>
      <c r="D6187" s="28">
        <v>0.6</v>
      </c>
      <c r="E6187" s="27">
        <v>0</v>
      </c>
    </row>
    <row r="6188" spans="1:5" x14ac:dyDescent="0.35">
      <c r="A6188" s="125"/>
      <c r="B6188" s="126"/>
      <c r="C6188" s="50" t="s">
        <v>201</v>
      </c>
      <c r="D6188" s="28">
        <v>0.65</v>
      </c>
      <c r="E6188" s="27">
        <v>0</v>
      </c>
    </row>
    <row r="6189" spans="1:5" x14ac:dyDescent="0.35">
      <c r="A6189" s="125"/>
      <c r="B6189" s="126"/>
      <c r="C6189" s="50" t="s">
        <v>202</v>
      </c>
      <c r="D6189" s="28">
        <v>0.7</v>
      </c>
      <c r="E6189" s="27">
        <v>0</v>
      </c>
    </row>
    <row r="6190" spans="1:5" x14ac:dyDescent="0.35">
      <c r="A6190" s="125"/>
      <c r="B6190" s="126"/>
      <c r="C6190" s="50" t="s">
        <v>203</v>
      </c>
      <c r="D6190" s="28">
        <v>0.75</v>
      </c>
      <c r="E6190" s="27">
        <v>0</v>
      </c>
    </row>
    <row r="6191" spans="1:5" x14ac:dyDescent="0.35">
      <c r="A6191" s="125"/>
      <c r="B6191" s="126"/>
      <c r="C6191" s="50" t="s">
        <v>204</v>
      </c>
      <c r="D6191" s="28">
        <v>0.8</v>
      </c>
      <c r="E6191" s="27">
        <v>0</v>
      </c>
    </row>
    <row r="6192" spans="1:5" x14ac:dyDescent="0.35">
      <c r="A6192" s="125"/>
      <c r="B6192" s="126"/>
      <c r="C6192" s="50" t="s">
        <v>205</v>
      </c>
      <c r="D6192" s="28">
        <v>0.85</v>
      </c>
      <c r="E6192" s="27">
        <v>0</v>
      </c>
    </row>
    <row r="6193" spans="1:5" x14ac:dyDescent="0.35">
      <c r="A6193" s="125"/>
      <c r="B6193" s="126"/>
      <c r="C6193" s="50" t="s">
        <v>206</v>
      </c>
      <c r="D6193" s="28">
        <v>0.9</v>
      </c>
      <c r="E6193" s="27">
        <v>0</v>
      </c>
    </row>
    <row r="6194" spans="1:5" x14ac:dyDescent="0.35">
      <c r="A6194" s="125"/>
      <c r="B6194" s="126"/>
      <c r="C6194" s="50" t="s">
        <v>207</v>
      </c>
      <c r="D6194" s="28">
        <v>0.95</v>
      </c>
      <c r="E6194" s="27">
        <v>0</v>
      </c>
    </row>
    <row r="6195" spans="1:5" x14ac:dyDescent="0.35">
      <c r="A6195" s="125"/>
      <c r="B6195" s="126"/>
      <c r="C6195" s="50" t="s">
        <v>208</v>
      </c>
      <c r="D6195" s="28">
        <v>1</v>
      </c>
      <c r="E6195" s="27">
        <v>0</v>
      </c>
    </row>
    <row r="6196" spans="1:5" x14ac:dyDescent="0.35">
      <c r="A6196" s="125"/>
      <c r="B6196" s="126"/>
      <c r="C6196" s="49" t="s">
        <v>134</v>
      </c>
      <c r="D6196" s="26" t="s">
        <v>136</v>
      </c>
      <c r="E6196" s="26" t="s">
        <v>136</v>
      </c>
    </row>
    <row r="6197" spans="1:5" x14ac:dyDescent="0.35">
      <c r="A6197" s="125"/>
      <c r="B6197" s="126"/>
    </row>
    <row r="6198" spans="1:5" x14ac:dyDescent="0.35">
      <c r="A6198" s="125"/>
      <c r="B6198" s="126"/>
    </row>
    <row r="6199" spans="1:5" x14ac:dyDescent="0.35">
      <c r="A6199" s="125"/>
      <c r="B6199" s="126"/>
    </row>
    <row r="6200" spans="1:5" ht="15" customHeight="1" x14ac:dyDescent="0.35">
      <c r="A6200" s="125">
        <f>A6175+1</f>
        <v>249</v>
      </c>
      <c r="B6200" s="126" t="str">
        <f>"Lista  "  &amp;A6200&amp; "  "&amp; LOOKUP(A6200,'entrada datos Urbanizacion'!$E$5:$E$148,'entrada datos Urbanizacion'!$I$5:$I$148)</f>
        <v>Lista  249  Mezclas bituminosas en templado – Capa Base</v>
      </c>
      <c r="C6200" s="49" t="s">
        <v>252</v>
      </c>
      <c r="D6200" s="27">
        <v>0</v>
      </c>
      <c r="E6200" s="27">
        <v>0</v>
      </c>
    </row>
    <row r="6201" spans="1:5" x14ac:dyDescent="0.35">
      <c r="A6201" s="125"/>
      <c r="B6201" s="126"/>
      <c r="C6201" s="50" t="s">
        <v>189</v>
      </c>
      <c r="D6201" s="28">
        <v>0.05</v>
      </c>
      <c r="E6201" s="27">
        <v>0</v>
      </c>
    </row>
    <row r="6202" spans="1:5" x14ac:dyDescent="0.35">
      <c r="A6202" s="125"/>
      <c r="B6202" s="126"/>
      <c r="C6202" s="50" t="s">
        <v>190</v>
      </c>
      <c r="D6202" s="28">
        <v>0.1</v>
      </c>
      <c r="E6202" s="27">
        <v>0</v>
      </c>
    </row>
    <row r="6203" spans="1:5" x14ac:dyDescent="0.35">
      <c r="A6203" s="125"/>
      <c r="B6203" s="126"/>
      <c r="C6203" s="50" t="s">
        <v>191</v>
      </c>
      <c r="D6203" s="28">
        <v>0.15</v>
      </c>
      <c r="E6203" s="27">
        <v>0</v>
      </c>
    </row>
    <row r="6204" spans="1:5" x14ac:dyDescent="0.35">
      <c r="A6204" s="125"/>
      <c r="B6204" s="126"/>
      <c r="C6204" s="50" t="s">
        <v>192</v>
      </c>
      <c r="D6204" s="28">
        <v>0.2</v>
      </c>
      <c r="E6204" s="27">
        <v>0</v>
      </c>
    </row>
    <row r="6205" spans="1:5" x14ac:dyDescent="0.35">
      <c r="A6205" s="125"/>
      <c r="B6205" s="126"/>
      <c r="C6205" s="50" t="s">
        <v>193</v>
      </c>
      <c r="D6205" s="28">
        <v>0.25</v>
      </c>
      <c r="E6205" s="27">
        <v>0</v>
      </c>
    </row>
    <row r="6206" spans="1:5" x14ac:dyDescent="0.35">
      <c r="A6206" s="125"/>
      <c r="B6206" s="126"/>
      <c r="C6206" s="50" t="s">
        <v>194</v>
      </c>
      <c r="D6206" s="28">
        <v>0.3</v>
      </c>
      <c r="E6206" s="27">
        <v>0</v>
      </c>
    </row>
    <row r="6207" spans="1:5" x14ac:dyDescent="0.35">
      <c r="A6207" s="125"/>
      <c r="B6207" s="126"/>
      <c r="C6207" s="50" t="s">
        <v>195</v>
      </c>
      <c r="D6207" s="28">
        <v>0.35</v>
      </c>
      <c r="E6207" s="27">
        <v>0</v>
      </c>
    </row>
    <row r="6208" spans="1:5" x14ac:dyDescent="0.35">
      <c r="A6208" s="125"/>
      <c r="B6208" s="126"/>
      <c r="C6208" s="50" t="s">
        <v>196</v>
      </c>
      <c r="D6208" s="28">
        <v>0.4</v>
      </c>
      <c r="E6208" s="27">
        <v>0</v>
      </c>
    </row>
    <row r="6209" spans="1:5" x14ac:dyDescent="0.35">
      <c r="A6209" s="125"/>
      <c r="B6209" s="126"/>
      <c r="C6209" s="50" t="s">
        <v>197</v>
      </c>
      <c r="D6209" s="28">
        <v>0.45</v>
      </c>
      <c r="E6209" s="27">
        <v>0</v>
      </c>
    </row>
    <row r="6210" spans="1:5" x14ac:dyDescent="0.35">
      <c r="A6210" s="125"/>
      <c r="B6210" s="126"/>
      <c r="C6210" s="50" t="s">
        <v>198</v>
      </c>
      <c r="D6210" s="28">
        <v>0.5</v>
      </c>
      <c r="E6210" s="27">
        <v>0</v>
      </c>
    </row>
    <row r="6211" spans="1:5" x14ac:dyDescent="0.35">
      <c r="A6211" s="125"/>
      <c r="B6211" s="126"/>
      <c r="C6211" s="50" t="s">
        <v>199</v>
      </c>
      <c r="D6211" s="28">
        <v>0.55000000000000004</v>
      </c>
      <c r="E6211" s="27">
        <v>0</v>
      </c>
    </row>
    <row r="6212" spans="1:5" x14ac:dyDescent="0.35">
      <c r="A6212" s="125"/>
      <c r="B6212" s="126"/>
      <c r="C6212" s="50" t="s">
        <v>200</v>
      </c>
      <c r="D6212" s="28">
        <v>0.6</v>
      </c>
      <c r="E6212" s="27">
        <v>0</v>
      </c>
    </row>
    <row r="6213" spans="1:5" x14ac:dyDescent="0.35">
      <c r="A6213" s="125"/>
      <c r="B6213" s="126"/>
      <c r="C6213" s="50" t="s">
        <v>201</v>
      </c>
      <c r="D6213" s="28">
        <v>0.65</v>
      </c>
      <c r="E6213" s="27">
        <v>0</v>
      </c>
    </row>
    <row r="6214" spans="1:5" x14ac:dyDescent="0.35">
      <c r="A6214" s="125"/>
      <c r="B6214" s="126"/>
      <c r="C6214" s="50" t="s">
        <v>202</v>
      </c>
      <c r="D6214" s="28">
        <v>0.7</v>
      </c>
      <c r="E6214" s="27">
        <v>0</v>
      </c>
    </row>
    <row r="6215" spans="1:5" x14ac:dyDescent="0.35">
      <c r="A6215" s="125"/>
      <c r="B6215" s="126"/>
      <c r="C6215" s="50" t="s">
        <v>203</v>
      </c>
      <c r="D6215" s="28">
        <v>0.75</v>
      </c>
      <c r="E6215" s="27">
        <v>0</v>
      </c>
    </row>
    <row r="6216" spans="1:5" x14ac:dyDescent="0.35">
      <c r="A6216" s="125"/>
      <c r="B6216" s="126"/>
      <c r="C6216" s="50" t="s">
        <v>204</v>
      </c>
      <c r="D6216" s="28">
        <v>0.8</v>
      </c>
      <c r="E6216" s="27">
        <v>0</v>
      </c>
    </row>
    <row r="6217" spans="1:5" x14ac:dyDescent="0.35">
      <c r="A6217" s="125"/>
      <c r="B6217" s="126"/>
      <c r="C6217" s="50" t="s">
        <v>205</v>
      </c>
      <c r="D6217" s="28">
        <v>0.85</v>
      </c>
      <c r="E6217" s="27">
        <v>0</v>
      </c>
    </row>
    <row r="6218" spans="1:5" x14ac:dyDescent="0.35">
      <c r="A6218" s="125"/>
      <c r="B6218" s="126"/>
      <c r="C6218" s="50" t="s">
        <v>206</v>
      </c>
      <c r="D6218" s="28">
        <v>0.9</v>
      </c>
      <c r="E6218" s="27">
        <v>0</v>
      </c>
    </row>
    <row r="6219" spans="1:5" x14ac:dyDescent="0.35">
      <c r="A6219" s="125"/>
      <c r="B6219" s="126"/>
      <c r="C6219" s="50" t="s">
        <v>207</v>
      </c>
      <c r="D6219" s="28">
        <v>0.95</v>
      </c>
      <c r="E6219" s="27">
        <v>0</v>
      </c>
    </row>
    <row r="6220" spans="1:5" x14ac:dyDescent="0.35">
      <c r="A6220" s="125"/>
      <c r="B6220" s="126"/>
      <c r="C6220" s="50" t="s">
        <v>208</v>
      </c>
      <c r="D6220" s="28">
        <v>1</v>
      </c>
      <c r="E6220" s="27">
        <v>0</v>
      </c>
    </row>
    <row r="6221" spans="1:5" x14ac:dyDescent="0.35">
      <c r="A6221" s="125"/>
      <c r="B6221" s="126"/>
      <c r="C6221" s="49" t="s">
        <v>134</v>
      </c>
      <c r="D6221" s="26" t="s">
        <v>136</v>
      </c>
      <c r="E6221" s="26" t="s">
        <v>136</v>
      </c>
    </row>
    <row r="6222" spans="1:5" x14ac:dyDescent="0.35">
      <c r="A6222" s="125"/>
      <c r="B6222" s="126"/>
    </row>
    <row r="6223" spans="1:5" x14ac:dyDescent="0.35">
      <c r="A6223" s="125"/>
      <c r="B6223" s="126"/>
    </row>
    <row r="6224" spans="1:5" x14ac:dyDescent="0.35">
      <c r="A6224" s="125"/>
      <c r="B6224" s="126"/>
    </row>
    <row r="6225" spans="1:5" ht="15" customHeight="1" x14ac:dyDescent="0.35">
      <c r="A6225" s="125">
        <f>A6200+1</f>
        <v>250</v>
      </c>
      <c r="B6225" s="126" t="str">
        <f>"Lista  "  &amp;A6225&amp; "  "&amp; LOOKUP(A6225,'entrada datos Urbanizacion'!$E$5:$E$148,'entrada datos Urbanizacion'!$I$5:$I$148)</f>
        <v>Lista  250  otros</v>
      </c>
      <c r="C6225" s="49" t="s">
        <v>252</v>
      </c>
      <c r="D6225" s="27">
        <v>0</v>
      </c>
      <c r="E6225" s="27">
        <v>0</v>
      </c>
    </row>
    <row r="6226" spans="1:5" x14ac:dyDescent="0.35">
      <c r="A6226" s="125"/>
      <c r="B6226" s="126"/>
      <c r="C6226" s="50" t="s">
        <v>189</v>
      </c>
      <c r="D6226" s="28">
        <v>0.05</v>
      </c>
      <c r="E6226" s="27">
        <v>0</v>
      </c>
    </row>
    <row r="6227" spans="1:5" x14ac:dyDescent="0.35">
      <c r="A6227" s="125"/>
      <c r="B6227" s="126"/>
      <c r="C6227" s="50" t="s">
        <v>190</v>
      </c>
      <c r="D6227" s="28">
        <v>0.1</v>
      </c>
      <c r="E6227" s="27">
        <v>0</v>
      </c>
    </row>
    <row r="6228" spans="1:5" x14ac:dyDescent="0.35">
      <c r="A6228" s="125"/>
      <c r="B6228" s="126"/>
      <c r="C6228" s="50" t="s">
        <v>191</v>
      </c>
      <c r="D6228" s="28">
        <v>0.15</v>
      </c>
      <c r="E6228" s="27">
        <v>0</v>
      </c>
    </row>
    <row r="6229" spans="1:5" x14ac:dyDescent="0.35">
      <c r="A6229" s="125"/>
      <c r="B6229" s="126"/>
      <c r="C6229" s="50" t="s">
        <v>192</v>
      </c>
      <c r="D6229" s="28">
        <v>0.2</v>
      </c>
      <c r="E6229" s="27">
        <v>0</v>
      </c>
    </row>
    <row r="6230" spans="1:5" x14ac:dyDescent="0.35">
      <c r="A6230" s="125"/>
      <c r="B6230" s="126"/>
      <c r="C6230" s="50" t="s">
        <v>193</v>
      </c>
      <c r="D6230" s="28">
        <v>0.25</v>
      </c>
      <c r="E6230" s="27">
        <v>0</v>
      </c>
    </row>
    <row r="6231" spans="1:5" x14ac:dyDescent="0.35">
      <c r="A6231" s="125"/>
      <c r="B6231" s="126"/>
      <c r="C6231" s="50" t="s">
        <v>194</v>
      </c>
      <c r="D6231" s="28">
        <v>0.3</v>
      </c>
      <c r="E6231" s="27">
        <v>0</v>
      </c>
    </row>
    <row r="6232" spans="1:5" x14ac:dyDescent="0.35">
      <c r="A6232" s="125"/>
      <c r="B6232" s="126"/>
      <c r="C6232" s="50" t="s">
        <v>195</v>
      </c>
      <c r="D6232" s="28">
        <v>0.35</v>
      </c>
      <c r="E6232" s="27">
        <v>0</v>
      </c>
    </row>
    <row r="6233" spans="1:5" x14ac:dyDescent="0.35">
      <c r="A6233" s="125"/>
      <c r="B6233" s="126"/>
      <c r="C6233" s="50" t="s">
        <v>196</v>
      </c>
      <c r="D6233" s="28">
        <v>0.4</v>
      </c>
      <c r="E6233" s="27">
        <v>0</v>
      </c>
    </row>
    <row r="6234" spans="1:5" x14ac:dyDescent="0.35">
      <c r="A6234" s="125"/>
      <c r="B6234" s="126"/>
      <c r="C6234" s="50" t="s">
        <v>197</v>
      </c>
      <c r="D6234" s="28">
        <v>0.45</v>
      </c>
      <c r="E6234" s="27">
        <v>0</v>
      </c>
    </row>
    <row r="6235" spans="1:5" x14ac:dyDescent="0.35">
      <c r="A6235" s="125"/>
      <c r="B6235" s="126"/>
      <c r="C6235" s="50" t="s">
        <v>198</v>
      </c>
      <c r="D6235" s="28">
        <v>0.5</v>
      </c>
      <c r="E6235" s="27">
        <v>0</v>
      </c>
    </row>
    <row r="6236" spans="1:5" x14ac:dyDescent="0.35">
      <c r="A6236" s="125"/>
      <c r="B6236" s="126"/>
      <c r="C6236" s="50" t="s">
        <v>199</v>
      </c>
      <c r="D6236" s="28">
        <v>0.55000000000000004</v>
      </c>
      <c r="E6236" s="27">
        <v>0</v>
      </c>
    </row>
    <row r="6237" spans="1:5" x14ac:dyDescent="0.35">
      <c r="A6237" s="125"/>
      <c r="B6237" s="126"/>
      <c r="C6237" s="50" t="s">
        <v>200</v>
      </c>
      <c r="D6237" s="28">
        <v>0.6</v>
      </c>
      <c r="E6237" s="27">
        <v>0</v>
      </c>
    </row>
    <row r="6238" spans="1:5" x14ac:dyDescent="0.35">
      <c r="A6238" s="125"/>
      <c r="B6238" s="126"/>
      <c r="C6238" s="50" t="s">
        <v>201</v>
      </c>
      <c r="D6238" s="28">
        <v>0.65</v>
      </c>
      <c r="E6238" s="27">
        <v>0</v>
      </c>
    </row>
    <row r="6239" spans="1:5" x14ac:dyDescent="0.35">
      <c r="A6239" s="125"/>
      <c r="B6239" s="126"/>
      <c r="C6239" s="50" t="s">
        <v>202</v>
      </c>
      <c r="D6239" s="28">
        <v>0.7</v>
      </c>
      <c r="E6239" s="27">
        <v>0</v>
      </c>
    </row>
    <row r="6240" spans="1:5" x14ac:dyDescent="0.35">
      <c r="A6240" s="125"/>
      <c r="B6240" s="126"/>
      <c r="C6240" s="50" t="s">
        <v>203</v>
      </c>
      <c r="D6240" s="28">
        <v>0.75</v>
      </c>
      <c r="E6240" s="27">
        <v>0</v>
      </c>
    </row>
    <row r="6241" spans="1:5" x14ac:dyDescent="0.35">
      <c r="A6241" s="125"/>
      <c r="B6241" s="126"/>
      <c r="C6241" s="50" t="s">
        <v>204</v>
      </c>
      <c r="D6241" s="28">
        <v>0.8</v>
      </c>
      <c r="E6241" s="27">
        <v>0</v>
      </c>
    </row>
    <row r="6242" spans="1:5" x14ac:dyDescent="0.35">
      <c r="A6242" s="125"/>
      <c r="B6242" s="126"/>
      <c r="C6242" s="50" t="s">
        <v>205</v>
      </c>
      <c r="D6242" s="28">
        <v>0.85</v>
      </c>
      <c r="E6242" s="27">
        <v>0</v>
      </c>
    </row>
    <row r="6243" spans="1:5" x14ac:dyDescent="0.35">
      <c r="A6243" s="125"/>
      <c r="B6243" s="126"/>
      <c r="C6243" s="50" t="s">
        <v>206</v>
      </c>
      <c r="D6243" s="28">
        <v>0.9</v>
      </c>
      <c r="E6243" s="27">
        <v>0</v>
      </c>
    </row>
    <row r="6244" spans="1:5" x14ac:dyDescent="0.35">
      <c r="A6244" s="125"/>
      <c r="B6244" s="126"/>
      <c r="C6244" s="50" t="s">
        <v>207</v>
      </c>
      <c r="D6244" s="28">
        <v>0.95</v>
      </c>
      <c r="E6244" s="27">
        <v>0</v>
      </c>
    </row>
    <row r="6245" spans="1:5" x14ac:dyDescent="0.35">
      <c r="A6245" s="125"/>
      <c r="B6245" s="126"/>
      <c r="C6245" s="50" t="s">
        <v>208</v>
      </c>
      <c r="D6245" s="28">
        <v>1</v>
      </c>
      <c r="E6245" s="27">
        <v>0</v>
      </c>
    </row>
    <row r="6246" spans="1:5" x14ac:dyDescent="0.35">
      <c r="A6246" s="125"/>
      <c r="B6246" s="126"/>
      <c r="C6246" s="49" t="s">
        <v>134</v>
      </c>
      <c r="D6246" s="26" t="s">
        <v>136</v>
      </c>
      <c r="E6246" s="26" t="s">
        <v>136</v>
      </c>
    </row>
    <row r="6247" spans="1:5" x14ac:dyDescent="0.35">
      <c r="A6247" s="125"/>
      <c r="B6247" s="126"/>
    </row>
    <row r="6248" spans="1:5" x14ac:dyDescent="0.35">
      <c r="A6248" s="125"/>
      <c r="B6248" s="126"/>
    </row>
    <row r="6249" spans="1:5" x14ac:dyDescent="0.35">
      <c r="A6249" s="125"/>
      <c r="B6249" s="126"/>
    </row>
    <row r="6250" spans="1:5" ht="15" customHeight="1" x14ac:dyDescent="0.35">
      <c r="A6250" s="125">
        <f>A6225+1</f>
        <v>251</v>
      </c>
      <c r="B6250" s="126" t="str">
        <f>"Lista  "  &amp;A6250&amp; "  "&amp; LOOKUP(A6250,'entrada datos Urbanizacion'!$E$5:$E$148,'entrada datos Urbanizacion'!$I$5:$I$148)</f>
        <v xml:space="preserve">Lista  251  mezclas bituminosas en caliente </v>
      </c>
      <c r="C6250" s="49" t="s">
        <v>252</v>
      </c>
      <c r="D6250" s="27">
        <v>0</v>
      </c>
      <c r="E6250" s="27">
        <v>0</v>
      </c>
    </row>
    <row r="6251" spans="1:5" x14ac:dyDescent="0.35">
      <c r="A6251" s="125"/>
      <c r="B6251" s="126"/>
      <c r="C6251" s="50" t="s">
        <v>189</v>
      </c>
      <c r="D6251" s="28">
        <v>0.05</v>
      </c>
      <c r="E6251" s="27">
        <v>0</v>
      </c>
    </row>
    <row r="6252" spans="1:5" x14ac:dyDescent="0.35">
      <c r="A6252" s="125"/>
      <c r="B6252" s="126"/>
      <c r="C6252" s="50" t="s">
        <v>190</v>
      </c>
      <c r="D6252" s="28">
        <v>0.1</v>
      </c>
      <c r="E6252" s="27">
        <v>0</v>
      </c>
    </row>
    <row r="6253" spans="1:5" x14ac:dyDescent="0.35">
      <c r="A6253" s="125"/>
      <c r="B6253" s="126"/>
      <c r="C6253" s="50" t="s">
        <v>191</v>
      </c>
      <c r="D6253" s="28">
        <v>0.15</v>
      </c>
      <c r="E6253" s="27">
        <v>0</v>
      </c>
    </row>
    <row r="6254" spans="1:5" x14ac:dyDescent="0.35">
      <c r="A6254" s="125"/>
      <c r="B6254" s="126"/>
      <c r="C6254" s="50" t="s">
        <v>192</v>
      </c>
      <c r="D6254" s="28">
        <v>0.2</v>
      </c>
      <c r="E6254" s="27">
        <v>0</v>
      </c>
    </row>
    <row r="6255" spans="1:5" x14ac:dyDescent="0.35">
      <c r="A6255" s="125"/>
      <c r="B6255" s="126"/>
      <c r="C6255" s="50" t="s">
        <v>193</v>
      </c>
      <c r="D6255" s="28">
        <v>0.25</v>
      </c>
      <c r="E6255" s="27">
        <v>0</v>
      </c>
    </row>
    <row r="6256" spans="1:5" x14ac:dyDescent="0.35">
      <c r="A6256" s="125"/>
      <c r="B6256" s="126"/>
      <c r="C6256" s="50" t="s">
        <v>194</v>
      </c>
      <c r="D6256" s="28">
        <v>0.3</v>
      </c>
      <c r="E6256" s="27">
        <v>0</v>
      </c>
    </row>
    <row r="6257" spans="1:5" x14ac:dyDescent="0.35">
      <c r="A6257" s="125"/>
      <c r="B6257" s="126"/>
      <c r="C6257" s="50" t="s">
        <v>195</v>
      </c>
      <c r="D6257" s="28">
        <v>0.35</v>
      </c>
      <c r="E6257" s="27">
        <v>0</v>
      </c>
    </row>
    <row r="6258" spans="1:5" x14ac:dyDescent="0.35">
      <c r="A6258" s="125"/>
      <c r="B6258" s="126"/>
      <c r="C6258" s="50" t="s">
        <v>196</v>
      </c>
      <c r="D6258" s="28">
        <v>0.4</v>
      </c>
      <c r="E6258" s="27">
        <v>0</v>
      </c>
    </row>
    <row r="6259" spans="1:5" x14ac:dyDescent="0.35">
      <c r="A6259" s="125"/>
      <c r="B6259" s="126"/>
      <c r="C6259" s="50" t="s">
        <v>197</v>
      </c>
      <c r="D6259" s="28">
        <v>0.45</v>
      </c>
      <c r="E6259" s="27">
        <v>0</v>
      </c>
    </row>
    <row r="6260" spans="1:5" x14ac:dyDescent="0.35">
      <c r="A6260" s="125"/>
      <c r="B6260" s="126"/>
      <c r="C6260" s="50" t="s">
        <v>198</v>
      </c>
      <c r="D6260" s="28">
        <v>0.5</v>
      </c>
      <c r="E6260" s="27">
        <v>0</v>
      </c>
    </row>
    <row r="6261" spans="1:5" x14ac:dyDescent="0.35">
      <c r="A6261" s="125"/>
      <c r="B6261" s="126"/>
      <c r="C6261" s="50" t="s">
        <v>199</v>
      </c>
      <c r="D6261" s="28">
        <v>0.55000000000000004</v>
      </c>
      <c r="E6261" s="27">
        <v>0</v>
      </c>
    </row>
    <row r="6262" spans="1:5" x14ac:dyDescent="0.35">
      <c r="A6262" s="125"/>
      <c r="B6262" s="126"/>
      <c r="C6262" s="50" t="s">
        <v>200</v>
      </c>
      <c r="D6262" s="28">
        <v>0.6</v>
      </c>
      <c r="E6262" s="27">
        <v>0</v>
      </c>
    </row>
    <row r="6263" spans="1:5" x14ac:dyDescent="0.35">
      <c r="A6263" s="125"/>
      <c r="B6263" s="126"/>
      <c r="C6263" s="50" t="s">
        <v>201</v>
      </c>
      <c r="D6263" s="28">
        <v>0.65</v>
      </c>
      <c r="E6263" s="27">
        <v>0</v>
      </c>
    </row>
    <row r="6264" spans="1:5" x14ac:dyDescent="0.35">
      <c r="A6264" s="125"/>
      <c r="B6264" s="126"/>
      <c r="C6264" s="50" t="s">
        <v>202</v>
      </c>
      <c r="D6264" s="28">
        <v>0.7</v>
      </c>
      <c r="E6264" s="27">
        <v>0</v>
      </c>
    </row>
    <row r="6265" spans="1:5" x14ac:dyDescent="0.35">
      <c r="A6265" s="125"/>
      <c r="B6265" s="126"/>
      <c r="C6265" s="50" t="s">
        <v>203</v>
      </c>
      <c r="D6265" s="28">
        <v>0.75</v>
      </c>
      <c r="E6265" s="27">
        <v>0</v>
      </c>
    </row>
    <row r="6266" spans="1:5" x14ac:dyDescent="0.35">
      <c r="A6266" s="125"/>
      <c r="B6266" s="126"/>
      <c r="C6266" s="50" t="s">
        <v>204</v>
      </c>
      <c r="D6266" s="28">
        <v>0.8</v>
      </c>
      <c r="E6266" s="27">
        <v>0</v>
      </c>
    </row>
    <row r="6267" spans="1:5" x14ac:dyDescent="0.35">
      <c r="A6267" s="125"/>
      <c r="B6267" s="126"/>
      <c r="C6267" s="50" t="s">
        <v>205</v>
      </c>
      <c r="D6267" s="28">
        <v>0.85</v>
      </c>
      <c r="E6267" s="27">
        <v>0</v>
      </c>
    </row>
    <row r="6268" spans="1:5" x14ac:dyDescent="0.35">
      <c r="A6268" s="125"/>
      <c r="B6268" s="126"/>
      <c r="C6268" s="50" t="s">
        <v>206</v>
      </c>
      <c r="D6268" s="28">
        <v>0.9</v>
      </c>
      <c r="E6268" s="27">
        <v>0</v>
      </c>
    </row>
    <row r="6269" spans="1:5" x14ac:dyDescent="0.35">
      <c r="A6269" s="125"/>
      <c r="B6269" s="126"/>
      <c r="C6269" s="50" t="s">
        <v>207</v>
      </c>
      <c r="D6269" s="28">
        <v>0.95</v>
      </c>
      <c r="E6269" s="27">
        <v>0</v>
      </c>
    </row>
    <row r="6270" spans="1:5" x14ac:dyDescent="0.35">
      <c r="A6270" s="125"/>
      <c r="B6270" s="126"/>
      <c r="C6270" s="50" t="s">
        <v>208</v>
      </c>
      <c r="D6270" s="28">
        <v>1</v>
      </c>
      <c r="E6270" s="27">
        <v>0</v>
      </c>
    </row>
    <row r="6271" spans="1:5" x14ac:dyDescent="0.35">
      <c r="A6271" s="125"/>
      <c r="B6271" s="126"/>
      <c r="C6271" s="49" t="s">
        <v>134</v>
      </c>
      <c r="D6271" s="26" t="s">
        <v>136</v>
      </c>
      <c r="E6271" s="26" t="s">
        <v>136</v>
      </c>
    </row>
    <row r="6272" spans="1:5" x14ac:dyDescent="0.35">
      <c r="A6272" s="125"/>
      <c r="B6272" s="126"/>
    </row>
    <row r="6273" spans="1:5" x14ac:dyDescent="0.35">
      <c r="A6273" s="125"/>
      <c r="B6273" s="126"/>
    </row>
    <row r="6274" spans="1:5" x14ac:dyDescent="0.35">
      <c r="A6274" s="125"/>
      <c r="B6274" s="126"/>
    </row>
    <row r="6275" spans="1:5" ht="15" customHeight="1" x14ac:dyDescent="0.35">
      <c r="A6275" s="125">
        <f>A6250+1</f>
        <v>252</v>
      </c>
      <c r="B6275" s="126" t="str">
        <f>"Lista  "  &amp;A6275&amp; "  "&amp; LOOKUP(A6275,'entrada datos Urbanizacion'!$E$5:$E$148,'entrada datos Urbanizacion'!$I$5:$I$148)</f>
        <v xml:space="preserve">Lista  252  mezclas bituminosas en templado </v>
      </c>
      <c r="C6275" s="49" t="s">
        <v>252</v>
      </c>
      <c r="D6275" s="27">
        <v>0</v>
      </c>
      <c r="E6275" s="27">
        <v>0</v>
      </c>
    </row>
    <row r="6276" spans="1:5" x14ac:dyDescent="0.35">
      <c r="A6276" s="125"/>
      <c r="B6276" s="126"/>
      <c r="C6276" s="50" t="s">
        <v>189</v>
      </c>
      <c r="D6276" s="28">
        <v>0.05</v>
      </c>
      <c r="E6276" s="27">
        <v>0</v>
      </c>
    </row>
    <row r="6277" spans="1:5" x14ac:dyDescent="0.35">
      <c r="A6277" s="125"/>
      <c r="B6277" s="126"/>
      <c r="C6277" s="50" t="s">
        <v>190</v>
      </c>
      <c r="D6277" s="28">
        <v>0.1</v>
      </c>
      <c r="E6277" s="27">
        <v>0</v>
      </c>
    </row>
    <row r="6278" spans="1:5" x14ac:dyDescent="0.35">
      <c r="A6278" s="125"/>
      <c r="B6278" s="126"/>
      <c r="C6278" s="50" t="s">
        <v>191</v>
      </c>
      <c r="D6278" s="28">
        <v>0.15</v>
      </c>
      <c r="E6278" s="27">
        <v>0</v>
      </c>
    </row>
    <row r="6279" spans="1:5" x14ac:dyDescent="0.35">
      <c r="A6279" s="125"/>
      <c r="B6279" s="126"/>
      <c r="C6279" s="50" t="s">
        <v>192</v>
      </c>
      <c r="D6279" s="28">
        <v>0.2</v>
      </c>
      <c r="E6279" s="27">
        <v>0</v>
      </c>
    </row>
    <row r="6280" spans="1:5" x14ac:dyDescent="0.35">
      <c r="A6280" s="125"/>
      <c r="B6280" s="126"/>
      <c r="C6280" s="50" t="s">
        <v>193</v>
      </c>
      <c r="D6280" s="28">
        <v>0.25</v>
      </c>
      <c r="E6280" s="27">
        <v>0</v>
      </c>
    </row>
    <row r="6281" spans="1:5" x14ac:dyDescent="0.35">
      <c r="A6281" s="125"/>
      <c r="B6281" s="126"/>
      <c r="C6281" s="50" t="s">
        <v>194</v>
      </c>
      <c r="D6281" s="28">
        <v>0.3</v>
      </c>
      <c r="E6281" s="27">
        <v>0</v>
      </c>
    </row>
    <row r="6282" spans="1:5" x14ac:dyDescent="0.35">
      <c r="A6282" s="125"/>
      <c r="B6282" s="126"/>
      <c r="C6282" s="50" t="s">
        <v>195</v>
      </c>
      <c r="D6282" s="28">
        <v>0.35</v>
      </c>
      <c r="E6282" s="27">
        <v>0</v>
      </c>
    </row>
    <row r="6283" spans="1:5" x14ac:dyDescent="0.35">
      <c r="A6283" s="125"/>
      <c r="B6283" s="126"/>
      <c r="C6283" s="50" t="s">
        <v>196</v>
      </c>
      <c r="D6283" s="28">
        <v>0.4</v>
      </c>
      <c r="E6283" s="27">
        <v>0</v>
      </c>
    </row>
    <row r="6284" spans="1:5" x14ac:dyDescent="0.35">
      <c r="A6284" s="125"/>
      <c r="B6284" s="126"/>
      <c r="C6284" s="50" t="s">
        <v>197</v>
      </c>
      <c r="D6284" s="28">
        <v>0.45</v>
      </c>
      <c r="E6284" s="27">
        <v>0</v>
      </c>
    </row>
    <row r="6285" spans="1:5" x14ac:dyDescent="0.35">
      <c r="A6285" s="125"/>
      <c r="B6285" s="126"/>
      <c r="C6285" s="50" t="s">
        <v>198</v>
      </c>
      <c r="D6285" s="28">
        <v>0.5</v>
      </c>
      <c r="E6285" s="27">
        <v>0</v>
      </c>
    </row>
    <row r="6286" spans="1:5" x14ac:dyDescent="0.35">
      <c r="A6286" s="125"/>
      <c r="B6286" s="126"/>
      <c r="C6286" s="50" t="s">
        <v>199</v>
      </c>
      <c r="D6286" s="28">
        <v>0.55000000000000004</v>
      </c>
      <c r="E6286" s="27">
        <v>0</v>
      </c>
    </row>
    <row r="6287" spans="1:5" x14ac:dyDescent="0.35">
      <c r="A6287" s="125"/>
      <c r="B6287" s="126"/>
      <c r="C6287" s="50" t="s">
        <v>200</v>
      </c>
      <c r="D6287" s="28">
        <v>0.6</v>
      </c>
      <c r="E6287" s="27">
        <v>0</v>
      </c>
    </row>
    <row r="6288" spans="1:5" x14ac:dyDescent="0.35">
      <c r="A6288" s="125"/>
      <c r="B6288" s="126"/>
      <c r="C6288" s="50" t="s">
        <v>201</v>
      </c>
      <c r="D6288" s="28">
        <v>0.65</v>
      </c>
      <c r="E6288" s="27">
        <v>0</v>
      </c>
    </row>
    <row r="6289" spans="1:5" x14ac:dyDescent="0.35">
      <c r="A6289" s="125"/>
      <c r="B6289" s="126"/>
      <c r="C6289" s="50" t="s">
        <v>202</v>
      </c>
      <c r="D6289" s="28">
        <v>0.7</v>
      </c>
      <c r="E6289" s="27">
        <v>0</v>
      </c>
    </row>
    <row r="6290" spans="1:5" x14ac:dyDescent="0.35">
      <c r="A6290" s="125"/>
      <c r="B6290" s="126"/>
      <c r="C6290" s="50" t="s">
        <v>203</v>
      </c>
      <c r="D6290" s="28">
        <v>0.75</v>
      </c>
      <c r="E6290" s="27">
        <v>0</v>
      </c>
    </row>
    <row r="6291" spans="1:5" x14ac:dyDescent="0.35">
      <c r="A6291" s="125"/>
      <c r="B6291" s="126"/>
      <c r="C6291" s="50" t="s">
        <v>204</v>
      </c>
      <c r="D6291" s="28">
        <v>0.8</v>
      </c>
      <c r="E6291" s="27">
        <v>0</v>
      </c>
    </row>
    <row r="6292" spans="1:5" x14ac:dyDescent="0.35">
      <c r="A6292" s="125"/>
      <c r="B6292" s="126"/>
      <c r="C6292" s="50" t="s">
        <v>205</v>
      </c>
      <c r="D6292" s="28">
        <v>0.85</v>
      </c>
      <c r="E6292" s="27">
        <v>0</v>
      </c>
    </row>
    <row r="6293" spans="1:5" x14ac:dyDescent="0.35">
      <c r="A6293" s="125"/>
      <c r="B6293" s="126"/>
      <c r="C6293" s="50" t="s">
        <v>206</v>
      </c>
      <c r="D6293" s="28">
        <v>0.9</v>
      </c>
      <c r="E6293" s="27">
        <v>0</v>
      </c>
    </row>
    <row r="6294" spans="1:5" x14ac:dyDescent="0.35">
      <c r="A6294" s="125"/>
      <c r="B6294" s="126"/>
      <c r="C6294" s="50" t="s">
        <v>207</v>
      </c>
      <c r="D6294" s="28">
        <v>0.95</v>
      </c>
      <c r="E6294" s="27">
        <v>0</v>
      </c>
    </row>
    <row r="6295" spans="1:5" x14ac:dyDescent="0.35">
      <c r="A6295" s="125"/>
      <c r="B6295" s="126"/>
      <c r="C6295" s="50" t="s">
        <v>208</v>
      </c>
      <c r="D6295" s="28">
        <v>1</v>
      </c>
      <c r="E6295" s="27">
        <v>0</v>
      </c>
    </row>
    <row r="6296" spans="1:5" x14ac:dyDescent="0.35">
      <c r="A6296" s="125"/>
      <c r="B6296" s="126"/>
      <c r="C6296" s="49" t="s">
        <v>134</v>
      </c>
      <c r="D6296" s="26" t="s">
        <v>136</v>
      </c>
      <c r="E6296" s="26" t="s">
        <v>136</v>
      </c>
    </row>
    <row r="6297" spans="1:5" x14ac:dyDescent="0.35">
      <c r="A6297" s="125"/>
      <c r="B6297" s="126"/>
    </row>
    <row r="6298" spans="1:5" x14ac:dyDescent="0.35">
      <c r="A6298" s="125"/>
      <c r="B6298" s="126"/>
    </row>
    <row r="6299" spans="1:5" x14ac:dyDescent="0.35">
      <c r="A6299" s="125"/>
      <c r="B6299" s="126"/>
    </row>
    <row r="6300" spans="1:5" ht="15" customHeight="1" x14ac:dyDescent="0.35">
      <c r="A6300" s="125">
        <f>A6275+1</f>
        <v>253</v>
      </c>
      <c r="B6300" s="126" t="str">
        <f>"Lista  "  &amp;A6300&amp; "  "&amp; LOOKUP(A6300,'entrada datos Urbanizacion'!$E$5:$E$148,'entrada datos Urbanizacion'!$I$5:$I$148)</f>
        <v xml:space="preserve">Lista  253  mezclas bituminosas en frío </v>
      </c>
      <c r="C6300" s="49" t="s">
        <v>252</v>
      </c>
      <c r="D6300" s="27">
        <v>0</v>
      </c>
      <c r="E6300" s="27">
        <v>0</v>
      </c>
    </row>
    <row r="6301" spans="1:5" x14ac:dyDescent="0.35">
      <c r="A6301" s="125"/>
      <c r="B6301" s="126"/>
      <c r="C6301" s="50" t="s">
        <v>189</v>
      </c>
      <c r="D6301" s="28">
        <v>0.05</v>
      </c>
      <c r="E6301" s="27">
        <v>0</v>
      </c>
    </row>
    <row r="6302" spans="1:5" x14ac:dyDescent="0.35">
      <c r="A6302" s="125"/>
      <c r="B6302" s="126"/>
      <c r="C6302" s="50" t="s">
        <v>190</v>
      </c>
      <c r="D6302" s="28">
        <v>0.1</v>
      </c>
      <c r="E6302" s="27">
        <v>0</v>
      </c>
    </row>
    <row r="6303" spans="1:5" x14ac:dyDescent="0.35">
      <c r="A6303" s="125"/>
      <c r="B6303" s="126"/>
      <c r="C6303" s="50" t="s">
        <v>191</v>
      </c>
      <c r="D6303" s="28">
        <v>0.15</v>
      </c>
      <c r="E6303" s="27">
        <v>0</v>
      </c>
    </row>
    <row r="6304" spans="1:5" x14ac:dyDescent="0.35">
      <c r="A6304" s="125"/>
      <c r="B6304" s="126"/>
      <c r="C6304" s="50" t="s">
        <v>192</v>
      </c>
      <c r="D6304" s="28">
        <v>0.2</v>
      </c>
      <c r="E6304" s="27">
        <v>0</v>
      </c>
    </row>
    <row r="6305" spans="1:5" x14ac:dyDescent="0.35">
      <c r="A6305" s="125"/>
      <c r="B6305" s="126"/>
      <c r="C6305" s="50" t="s">
        <v>193</v>
      </c>
      <c r="D6305" s="28">
        <v>0.25</v>
      </c>
      <c r="E6305" s="27">
        <v>0</v>
      </c>
    </row>
    <row r="6306" spans="1:5" x14ac:dyDescent="0.35">
      <c r="A6306" s="125"/>
      <c r="B6306" s="126"/>
      <c r="C6306" s="50" t="s">
        <v>194</v>
      </c>
      <c r="D6306" s="28">
        <v>0.3</v>
      </c>
      <c r="E6306" s="27">
        <v>0</v>
      </c>
    </row>
    <row r="6307" spans="1:5" x14ac:dyDescent="0.35">
      <c r="A6307" s="125"/>
      <c r="B6307" s="126"/>
      <c r="C6307" s="50" t="s">
        <v>195</v>
      </c>
      <c r="D6307" s="28">
        <v>0.35</v>
      </c>
      <c r="E6307" s="27">
        <v>0</v>
      </c>
    </row>
    <row r="6308" spans="1:5" x14ac:dyDescent="0.35">
      <c r="A6308" s="125"/>
      <c r="B6308" s="126"/>
      <c r="C6308" s="50" t="s">
        <v>196</v>
      </c>
      <c r="D6308" s="28">
        <v>0.4</v>
      </c>
      <c r="E6308" s="27">
        <v>0</v>
      </c>
    </row>
    <row r="6309" spans="1:5" x14ac:dyDescent="0.35">
      <c r="A6309" s="125"/>
      <c r="B6309" s="126"/>
      <c r="C6309" s="50" t="s">
        <v>197</v>
      </c>
      <c r="D6309" s="28">
        <v>0.45</v>
      </c>
      <c r="E6309" s="27">
        <v>0</v>
      </c>
    </row>
    <row r="6310" spans="1:5" x14ac:dyDescent="0.35">
      <c r="A6310" s="125"/>
      <c r="B6310" s="126"/>
      <c r="C6310" s="50" t="s">
        <v>198</v>
      </c>
      <c r="D6310" s="28">
        <v>0.5</v>
      </c>
      <c r="E6310" s="27">
        <v>0</v>
      </c>
    </row>
    <row r="6311" spans="1:5" x14ac:dyDescent="0.35">
      <c r="A6311" s="125"/>
      <c r="B6311" s="126"/>
      <c r="C6311" s="50" t="s">
        <v>199</v>
      </c>
      <c r="D6311" s="28">
        <v>0.55000000000000004</v>
      </c>
      <c r="E6311" s="27">
        <v>0</v>
      </c>
    </row>
    <row r="6312" spans="1:5" x14ac:dyDescent="0.35">
      <c r="A6312" s="125"/>
      <c r="B6312" s="126"/>
      <c r="C6312" s="50" t="s">
        <v>200</v>
      </c>
      <c r="D6312" s="28">
        <v>0.6</v>
      </c>
      <c r="E6312" s="27">
        <v>0</v>
      </c>
    </row>
    <row r="6313" spans="1:5" x14ac:dyDescent="0.35">
      <c r="A6313" s="125"/>
      <c r="B6313" s="126"/>
      <c r="C6313" s="50" t="s">
        <v>201</v>
      </c>
      <c r="D6313" s="28">
        <v>0.65</v>
      </c>
      <c r="E6313" s="27">
        <v>0</v>
      </c>
    </row>
    <row r="6314" spans="1:5" x14ac:dyDescent="0.35">
      <c r="A6314" s="125"/>
      <c r="B6314" s="126"/>
      <c r="C6314" s="50" t="s">
        <v>202</v>
      </c>
      <c r="D6314" s="28">
        <v>0.7</v>
      </c>
      <c r="E6314" s="27">
        <v>0</v>
      </c>
    </row>
    <row r="6315" spans="1:5" x14ac:dyDescent="0.35">
      <c r="A6315" s="125"/>
      <c r="B6315" s="126"/>
      <c r="C6315" s="50" t="s">
        <v>203</v>
      </c>
      <c r="D6315" s="28">
        <v>0.75</v>
      </c>
      <c r="E6315" s="27">
        <v>0</v>
      </c>
    </row>
    <row r="6316" spans="1:5" x14ac:dyDescent="0.35">
      <c r="A6316" s="125"/>
      <c r="B6316" s="126"/>
      <c r="C6316" s="50" t="s">
        <v>204</v>
      </c>
      <c r="D6316" s="28">
        <v>0.8</v>
      </c>
      <c r="E6316" s="27">
        <v>0</v>
      </c>
    </row>
    <row r="6317" spans="1:5" x14ac:dyDescent="0.35">
      <c r="A6317" s="125"/>
      <c r="B6317" s="126"/>
      <c r="C6317" s="50" t="s">
        <v>205</v>
      </c>
      <c r="D6317" s="28">
        <v>0.85</v>
      </c>
      <c r="E6317" s="27">
        <v>0</v>
      </c>
    </row>
    <row r="6318" spans="1:5" x14ac:dyDescent="0.35">
      <c r="A6318" s="125"/>
      <c r="B6318" s="126"/>
      <c r="C6318" s="50" t="s">
        <v>206</v>
      </c>
      <c r="D6318" s="28">
        <v>0.9</v>
      </c>
      <c r="E6318" s="27">
        <v>0</v>
      </c>
    </row>
    <row r="6319" spans="1:5" x14ac:dyDescent="0.35">
      <c r="A6319" s="125"/>
      <c r="B6319" s="126"/>
      <c r="C6319" s="50" t="s">
        <v>207</v>
      </c>
      <c r="D6319" s="28">
        <v>0.95</v>
      </c>
      <c r="E6319" s="27">
        <v>0</v>
      </c>
    </row>
    <row r="6320" spans="1:5" x14ac:dyDescent="0.35">
      <c r="A6320" s="125"/>
      <c r="B6320" s="126"/>
      <c r="C6320" s="50" t="s">
        <v>208</v>
      </c>
      <c r="D6320" s="28">
        <v>1</v>
      </c>
      <c r="E6320" s="27">
        <v>0</v>
      </c>
    </row>
    <row r="6321" spans="1:5" x14ac:dyDescent="0.35">
      <c r="A6321" s="125"/>
      <c r="B6321" s="126"/>
      <c r="C6321" s="49" t="s">
        <v>134</v>
      </c>
      <c r="D6321" s="26" t="s">
        <v>136</v>
      </c>
      <c r="E6321" s="26" t="s">
        <v>136</v>
      </c>
    </row>
    <row r="6322" spans="1:5" x14ac:dyDescent="0.35">
      <c r="A6322" s="125"/>
      <c r="B6322" s="126"/>
    </row>
    <row r="6323" spans="1:5" x14ac:dyDescent="0.35">
      <c r="A6323" s="125"/>
      <c r="B6323" s="126"/>
    </row>
    <row r="6324" spans="1:5" x14ac:dyDescent="0.35">
      <c r="A6324" s="125"/>
      <c r="B6324" s="126"/>
    </row>
    <row r="6325" spans="1:5" ht="15" customHeight="1" x14ac:dyDescent="0.35">
      <c r="A6325" s="125">
        <f>A6300+1</f>
        <v>254</v>
      </c>
      <c r="B6325" s="126" t="str">
        <f>"Lista  "  &amp;A6325&amp; "  "&amp; LOOKUP(A6325,'entrada datos Urbanizacion'!$E$5:$E$148,'entrada datos Urbanizacion'!$I$5:$I$148)</f>
        <v>Lista  254  otros</v>
      </c>
      <c r="C6325" s="49" t="s">
        <v>252</v>
      </c>
      <c r="D6325" s="27">
        <v>0</v>
      </c>
      <c r="E6325" s="27">
        <v>0</v>
      </c>
    </row>
    <row r="6326" spans="1:5" x14ac:dyDescent="0.35">
      <c r="A6326" s="125"/>
      <c r="B6326" s="126"/>
      <c r="C6326" s="50" t="s">
        <v>189</v>
      </c>
      <c r="D6326" s="28">
        <v>0.05</v>
      </c>
      <c r="E6326" s="27">
        <v>0</v>
      </c>
    </row>
    <row r="6327" spans="1:5" x14ac:dyDescent="0.35">
      <c r="A6327" s="125"/>
      <c r="B6327" s="126"/>
      <c r="C6327" s="50" t="s">
        <v>190</v>
      </c>
      <c r="D6327" s="28">
        <v>0.1</v>
      </c>
      <c r="E6327" s="27">
        <v>0</v>
      </c>
    </row>
    <row r="6328" spans="1:5" x14ac:dyDescent="0.35">
      <c r="A6328" s="125"/>
      <c r="B6328" s="126"/>
      <c r="C6328" s="50" t="s">
        <v>191</v>
      </c>
      <c r="D6328" s="28">
        <v>0.15</v>
      </c>
      <c r="E6328" s="27">
        <v>0</v>
      </c>
    </row>
    <row r="6329" spans="1:5" x14ac:dyDescent="0.35">
      <c r="A6329" s="125"/>
      <c r="B6329" s="126"/>
      <c r="C6329" s="50" t="s">
        <v>192</v>
      </c>
      <c r="D6329" s="28">
        <v>0.2</v>
      </c>
      <c r="E6329" s="27">
        <v>0</v>
      </c>
    </row>
    <row r="6330" spans="1:5" x14ac:dyDescent="0.35">
      <c r="A6330" s="125"/>
      <c r="B6330" s="126"/>
      <c r="C6330" s="50" t="s">
        <v>193</v>
      </c>
      <c r="D6330" s="28">
        <v>0.25</v>
      </c>
      <c r="E6330" s="27">
        <v>0</v>
      </c>
    </row>
    <row r="6331" spans="1:5" x14ac:dyDescent="0.35">
      <c r="A6331" s="125"/>
      <c r="B6331" s="126"/>
      <c r="C6331" s="50" t="s">
        <v>194</v>
      </c>
      <c r="D6331" s="28">
        <v>0.3</v>
      </c>
      <c r="E6331" s="27">
        <v>0</v>
      </c>
    </row>
    <row r="6332" spans="1:5" x14ac:dyDescent="0.35">
      <c r="A6332" s="125"/>
      <c r="B6332" s="126"/>
      <c r="C6332" s="50" t="s">
        <v>195</v>
      </c>
      <c r="D6332" s="28">
        <v>0.35</v>
      </c>
      <c r="E6332" s="27">
        <v>0</v>
      </c>
    </row>
    <row r="6333" spans="1:5" x14ac:dyDescent="0.35">
      <c r="A6333" s="125"/>
      <c r="B6333" s="126"/>
      <c r="C6333" s="50" t="s">
        <v>196</v>
      </c>
      <c r="D6333" s="28">
        <v>0.4</v>
      </c>
      <c r="E6333" s="27">
        <v>0</v>
      </c>
    </row>
    <row r="6334" spans="1:5" x14ac:dyDescent="0.35">
      <c r="A6334" s="125"/>
      <c r="B6334" s="126"/>
      <c r="C6334" s="50" t="s">
        <v>197</v>
      </c>
      <c r="D6334" s="28">
        <v>0.45</v>
      </c>
      <c r="E6334" s="27">
        <v>0</v>
      </c>
    </row>
    <row r="6335" spans="1:5" x14ac:dyDescent="0.35">
      <c r="A6335" s="125"/>
      <c r="B6335" s="126"/>
      <c r="C6335" s="50" t="s">
        <v>198</v>
      </c>
      <c r="D6335" s="28">
        <v>0.5</v>
      </c>
      <c r="E6335" s="27">
        <v>0</v>
      </c>
    </row>
    <row r="6336" spans="1:5" x14ac:dyDescent="0.35">
      <c r="A6336" s="125"/>
      <c r="B6336" s="126"/>
      <c r="C6336" s="50" t="s">
        <v>199</v>
      </c>
      <c r="D6336" s="28">
        <v>0.55000000000000004</v>
      </c>
      <c r="E6336" s="27">
        <v>0</v>
      </c>
    </row>
    <row r="6337" spans="1:5" x14ac:dyDescent="0.35">
      <c r="A6337" s="125"/>
      <c r="B6337" s="126"/>
      <c r="C6337" s="50" t="s">
        <v>200</v>
      </c>
      <c r="D6337" s="28">
        <v>0.6</v>
      </c>
      <c r="E6337" s="27">
        <v>0</v>
      </c>
    </row>
    <row r="6338" spans="1:5" x14ac:dyDescent="0.35">
      <c r="A6338" s="125"/>
      <c r="B6338" s="126"/>
      <c r="C6338" s="50" t="s">
        <v>201</v>
      </c>
      <c r="D6338" s="28">
        <v>0.65</v>
      </c>
      <c r="E6338" s="27">
        <v>0</v>
      </c>
    </row>
    <row r="6339" spans="1:5" x14ac:dyDescent="0.35">
      <c r="A6339" s="125"/>
      <c r="B6339" s="126"/>
      <c r="C6339" s="50" t="s">
        <v>202</v>
      </c>
      <c r="D6339" s="28">
        <v>0.7</v>
      </c>
      <c r="E6339" s="27">
        <v>0</v>
      </c>
    </row>
    <row r="6340" spans="1:5" x14ac:dyDescent="0.35">
      <c r="A6340" s="125"/>
      <c r="B6340" s="126"/>
      <c r="C6340" s="50" t="s">
        <v>203</v>
      </c>
      <c r="D6340" s="28">
        <v>0.75</v>
      </c>
      <c r="E6340" s="27">
        <v>0</v>
      </c>
    </row>
    <row r="6341" spans="1:5" x14ac:dyDescent="0.35">
      <c r="A6341" s="125"/>
      <c r="B6341" s="126"/>
      <c r="C6341" s="50" t="s">
        <v>204</v>
      </c>
      <c r="D6341" s="28">
        <v>0.8</v>
      </c>
      <c r="E6341" s="27">
        <v>0</v>
      </c>
    </row>
    <row r="6342" spans="1:5" x14ac:dyDescent="0.35">
      <c r="A6342" s="125"/>
      <c r="B6342" s="126"/>
      <c r="C6342" s="50" t="s">
        <v>205</v>
      </c>
      <c r="D6342" s="28">
        <v>0.85</v>
      </c>
      <c r="E6342" s="27">
        <v>0</v>
      </c>
    </row>
    <row r="6343" spans="1:5" x14ac:dyDescent="0.35">
      <c r="A6343" s="125"/>
      <c r="B6343" s="126"/>
      <c r="C6343" s="50" t="s">
        <v>206</v>
      </c>
      <c r="D6343" s="28">
        <v>0.9</v>
      </c>
      <c r="E6343" s="27">
        <v>0</v>
      </c>
    </row>
    <row r="6344" spans="1:5" x14ac:dyDescent="0.35">
      <c r="A6344" s="125"/>
      <c r="B6344" s="126"/>
      <c r="C6344" s="50" t="s">
        <v>207</v>
      </c>
      <c r="D6344" s="28">
        <v>0.95</v>
      </c>
      <c r="E6344" s="27">
        <v>0</v>
      </c>
    </row>
    <row r="6345" spans="1:5" x14ac:dyDescent="0.35">
      <c r="A6345" s="125"/>
      <c r="B6345" s="126"/>
      <c r="C6345" s="50" t="s">
        <v>208</v>
      </c>
      <c r="D6345" s="28">
        <v>1</v>
      </c>
      <c r="E6345" s="27">
        <v>0</v>
      </c>
    </row>
    <row r="6346" spans="1:5" x14ac:dyDescent="0.35">
      <c r="A6346" s="125"/>
      <c r="B6346" s="126"/>
      <c r="C6346" s="49" t="s">
        <v>134</v>
      </c>
      <c r="D6346" s="26" t="s">
        <v>136</v>
      </c>
      <c r="E6346" s="26" t="s">
        <v>136</v>
      </c>
    </row>
    <row r="6347" spans="1:5" x14ac:dyDescent="0.35">
      <c r="A6347" s="125"/>
      <c r="B6347" s="126"/>
    </row>
    <row r="6348" spans="1:5" x14ac:dyDescent="0.35">
      <c r="A6348" s="125"/>
      <c r="B6348" s="126"/>
    </row>
    <row r="6349" spans="1:5" x14ac:dyDescent="0.35">
      <c r="A6349" s="125"/>
      <c r="B6349" s="126"/>
    </row>
    <row r="6350" spans="1:5" ht="15" customHeight="1" x14ac:dyDescent="0.35">
      <c r="A6350" s="125">
        <f>A6325+1</f>
        <v>255</v>
      </c>
      <c r="B6350" s="126" t="str">
        <f>"Lista  "  &amp;A6350&amp; "  "&amp; LOOKUP(A6350,'entrada datos Urbanizacion'!$E$5:$E$148,'entrada datos Urbanizacion'!$I$5:$I$148)</f>
        <v xml:space="preserve">Lista  255  mezclas bituminosas en caliente </v>
      </c>
      <c r="C6350" s="49" t="s">
        <v>252</v>
      </c>
      <c r="D6350" s="27">
        <v>0</v>
      </c>
      <c r="E6350" s="27">
        <v>0</v>
      </c>
    </row>
    <row r="6351" spans="1:5" x14ac:dyDescent="0.35">
      <c r="A6351" s="125"/>
      <c r="B6351" s="126"/>
      <c r="C6351" s="50" t="s">
        <v>189</v>
      </c>
      <c r="D6351" s="28">
        <v>0.05</v>
      </c>
      <c r="E6351" s="27">
        <v>0</v>
      </c>
    </row>
    <row r="6352" spans="1:5" x14ac:dyDescent="0.35">
      <c r="A6352" s="125"/>
      <c r="B6352" s="126"/>
      <c r="C6352" s="50" t="s">
        <v>190</v>
      </c>
      <c r="D6352" s="28">
        <v>0.1</v>
      </c>
      <c r="E6352" s="27">
        <v>0</v>
      </c>
    </row>
    <row r="6353" spans="1:5" x14ac:dyDescent="0.35">
      <c r="A6353" s="125"/>
      <c r="B6353" s="126"/>
      <c r="C6353" s="50" t="s">
        <v>191</v>
      </c>
      <c r="D6353" s="28">
        <v>0.15</v>
      </c>
      <c r="E6353" s="27">
        <v>0</v>
      </c>
    </row>
    <row r="6354" spans="1:5" x14ac:dyDescent="0.35">
      <c r="A6354" s="125"/>
      <c r="B6354" s="126"/>
      <c r="C6354" s="50" t="s">
        <v>192</v>
      </c>
      <c r="D6354" s="28">
        <v>0.2</v>
      </c>
      <c r="E6354" s="27">
        <v>0</v>
      </c>
    </row>
    <row r="6355" spans="1:5" x14ac:dyDescent="0.35">
      <c r="A6355" s="125"/>
      <c r="B6355" s="126"/>
      <c r="C6355" s="50" t="s">
        <v>193</v>
      </c>
      <c r="D6355" s="28">
        <v>0.25</v>
      </c>
      <c r="E6355" s="27">
        <v>0</v>
      </c>
    </row>
    <row r="6356" spans="1:5" x14ac:dyDescent="0.35">
      <c r="A6356" s="125"/>
      <c r="B6356" s="126"/>
      <c r="C6356" s="50" t="s">
        <v>194</v>
      </c>
      <c r="D6356" s="28">
        <v>0.3</v>
      </c>
      <c r="E6356" s="27">
        <v>0</v>
      </c>
    </row>
    <row r="6357" spans="1:5" x14ac:dyDescent="0.35">
      <c r="A6357" s="125"/>
      <c r="B6357" s="126"/>
      <c r="C6357" s="50" t="s">
        <v>195</v>
      </c>
      <c r="D6357" s="28">
        <v>0.35</v>
      </c>
      <c r="E6357" s="27">
        <v>0</v>
      </c>
    </row>
    <row r="6358" spans="1:5" x14ac:dyDescent="0.35">
      <c r="A6358" s="125"/>
      <c r="B6358" s="126"/>
      <c r="C6358" s="50" t="s">
        <v>196</v>
      </c>
      <c r="D6358" s="28">
        <v>0.4</v>
      </c>
      <c r="E6358" s="27">
        <v>0</v>
      </c>
    </row>
    <row r="6359" spans="1:5" x14ac:dyDescent="0.35">
      <c r="A6359" s="125"/>
      <c r="B6359" s="126"/>
      <c r="C6359" s="50" t="s">
        <v>197</v>
      </c>
      <c r="D6359" s="28">
        <v>0.45</v>
      </c>
      <c r="E6359" s="27">
        <v>0</v>
      </c>
    </row>
    <row r="6360" spans="1:5" x14ac:dyDescent="0.35">
      <c r="A6360" s="125"/>
      <c r="B6360" s="126"/>
      <c r="C6360" s="50" t="s">
        <v>198</v>
      </c>
      <c r="D6360" s="28">
        <v>0.5</v>
      </c>
      <c r="E6360" s="27">
        <v>0</v>
      </c>
    </row>
    <row r="6361" spans="1:5" x14ac:dyDescent="0.35">
      <c r="A6361" s="125"/>
      <c r="B6361" s="126"/>
      <c r="C6361" s="50" t="s">
        <v>199</v>
      </c>
      <c r="D6361" s="28">
        <v>0.55000000000000004</v>
      </c>
      <c r="E6361" s="27">
        <v>0</v>
      </c>
    </row>
    <row r="6362" spans="1:5" x14ac:dyDescent="0.35">
      <c r="A6362" s="125"/>
      <c r="B6362" s="126"/>
      <c r="C6362" s="50" t="s">
        <v>200</v>
      </c>
      <c r="D6362" s="28">
        <v>0.6</v>
      </c>
      <c r="E6362" s="27">
        <v>0</v>
      </c>
    </row>
    <row r="6363" spans="1:5" x14ac:dyDescent="0.35">
      <c r="A6363" s="125"/>
      <c r="B6363" s="126"/>
      <c r="C6363" s="50" t="s">
        <v>201</v>
      </c>
      <c r="D6363" s="28">
        <v>0.65</v>
      </c>
      <c r="E6363" s="27">
        <v>0</v>
      </c>
    </row>
    <row r="6364" spans="1:5" x14ac:dyDescent="0.35">
      <c r="A6364" s="125"/>
      <c r="B6364" s="126"/>
      <c r="C6364" s="50" t="s">
        <v>202</v>
      </c>
      <c r="D6364" s="28">
        <v>0.7</v>
      </c>
      <c r="E6364" s="27">
        <v>0</v>
      </c>
    </row>
    <row r="6365" spans="1:5" x14ac:dyDescent="0.35">
      <c r="A6365" s="125"/>
      <c r="B6365" s="126"/>
      <c r="C6365" s="50" t="s">
        <v>203</v>
      </c>
      <c r="D6365" s="28">
        <v>0.75</v>
      </c>
      <c r="E6365" s="27">
        <v>0</v>
      </c>
    </row>
    <row r="6366" spans="1:5" x14ac:dyDescent="0.35">
      <c r="A6366" s="125"/>
      <c r="B6366" s="126"/>
      <c r="C6366" s="50" t="s">
        <v>204</v>
      </c>
      <c r="D6366" s="28">
        <v>0.8</v>
      </c>
      <c r="E6366" s="27">
        <v>0</v>
      </c>
    </row>
    <row r="6367" spans="1:5" x14ac:dyDescent="0.35">
      <c r="A6367" s="125"/>
      <c r="B6367" s="126"/>
      <c r="C6367" s="50" t="s">
        <v>205</v>
      </c>
      <c r="D6367" s="28">
        <v>0.85</v>
      </c>
      <c r="E6367" s="27">
        <v>0</v>
      </c>
    </row>
    <row r="6368" spans="1:5" x14ac:dyDescent="0.35">
      <c r="A6368" s="125"/>
      <c r="B6368" s="126"/>
      <c r="C6368" s="50" t="s">
        <v>206</v>
      </c>
      <c r="D6368" s="28">
        <v>0.9</v>
      </c>
      <c r="E6368" s="27">
        <v>0</v>
      </c>
    </row>
    <row r="6369" spans="1:5" x14ac:dyDescent="0.35">
      <c r="A6369" s="125"/>
      <c r="B6369" s="126"/>
      <c r="C6369" s="50" t="s">
        <v>207</v>
      </c>
      <c r="D6369" s="28">
        <v>0.95</v>
      </c>
      <c r="E6369" s="27">
        <v>0</v>
      </c>
    </row>
    <row r="6370" spans="1:5" x14ac:dyDescent="0.35">
      <c r="A6370" s="125"/>
      <c r="B6370" s="126"/>
      <c r="C6370" s="50" t="s">
        <v>208</v>
      </c>
      <c r="D6370" s="28">
        <v>1</v>
      </c>
      <c r="E6370" s="27">
        <v>0</v>
      </c>
    </row>
    <row r="6371" spans="1:5" x14ac:dyDescent="0.35">
      <c r="A6371" s="125"/>
      <c r="B6371" s="126"/>
      <c r="C6371" s="49" t="s">
        <v>134</v>
      </c>
      <c r="D6371" s="26" t="s">
        <v>136</v>
      </c>
      <c r="E6371" s="26" t="s">
        <v>136</v>
      </c>
    </row>
    <row r="6372" spans="1:5" x14ac:dyDescent="0.35">
      <c r="A6372" s="125"/>
      <c r="B6372" s="126"/>
    </row>
    <row r="6373" spans="1:5" x14ac:dyDescent="0.35">
      <c r="A6373" s="125"/>
      <c r="B6373" s="126"/>
    </row>
    <row r="6374" spans="1:5" x14ac:dyDescent="0.35">
      <c r="A6374" s="125"/>
      <c r="B6374" s="126"/>
    </row>
    <row r="6375" spans="1:5" ht="15" customHeight="1" x14ac:dyDescent="0.35">
      <c r="A6375" s="125">
        <f>A6350+1</f>
        <v>256</v>
      </c>
      <c r="B6375" s="126" t="str">
        <f>"Lista  "  &amp;A6375&amp; "  "&amp; LOOKUP(A6375,'entrada datos Urbanizacion'!$E$5:$E$148,'entrada datos Urbanizacion'!$I$5:$I$148)</f>
        <v xml:space="preserve">Lista  256  mezclas bituminosas en templado </v>
      </c>
      <c r="C6375" s="49" t="s">
        <v>252</v>
      </c>
      <c r="D6375" s="27">
        <v>0</v>
      </c>
      <c r="E6375" s="27">
        <v>0</v>
      </c>
    </row>
    <row r="6376" spans="1:5" x14ac:dyDescent="0.35">
      <c r="A6376" s="125"/>
      <c r="B6376" s="126"/>
      <c r="C6376" s="50" t="s">
        <v>189</v>
      </c>
      <c r="D6376" s="28">
        <v>0.05</v>
      </c>
      <c r="E6376" s="27">
        <v>0</v>
      </c>
    </row>
    <row r="6377" spans="1:5" x14ac:dyDescent="0.35">
      <c r="A6377" s="125"/>
      <c r="B6377" s="126"/>
      <c r="C6377" s="50" t="s">
        <v>190</v>
      </c>
      <c r="D6377" s="28">
        <v>0.1</v>
      </c>
      <c r="E6377" s="27">
        <v>0</v>
      </c>
    </row>
    <row r="6378" spans="1:5" x14ac:dyDescent="0.35">
      <c r="A6378" s="125"/>
      <c r="B6378" s="126"/>
      <c r="C6378" s="50" t="s">
        <v>191</v>
      </c>
      <c r="D6378" s="28">
        <v>0.15</v>
      </c>
      <c r="E6378" s="27">
        <v>0</v>
      </c>
    </row>
    <row r="6379" spans="1:5" x14ac:dyDescent="0.35">
      <c r="A6379" s="125"/>
      <c r="B6379" s="126"/>
      <c r="C6379" s="50" t="s">
        <v>192</v>
      </c>
      <c r="D6379" s="28">
        <v>0.2</v>
      </c>
      <c r="E6379" s="27">
        <v>0</v>
      </c>
    </row>
    <row r="6380" spans="1:5" x14ac:dyDescent="0.35">
      <c r="A6380" s="125"/>
      <c r="B6380" s="126"/>
      <c r="C6380" s="50" t="s">
        <v>193</v>
      </c>
      <c r="D6380" s="28">
        <v>0.25</v>
      </c>
      <c r="E6380" s="27">
        <v>0</v>
      </c>
    </row>
    <row r="6381" spans="1:5" x14ac:dyDescent="0.35">
      <c r="A6381" s="125"/>
      <c r="B6381" s="126"/>
      <c r="C6381" s="50" t="s">
        <v>194</v>
      </c>
      <c r="D6381" s="28">
        <v>0.3</v>
      </c>
      <c r="E6381" s="27">
        <v>0</v>
      </c>
    </row>
    <row r="6382" spans="1:5" x14ac:dyDescent="0.35">
      <c r="A6382" s="125"/>
      <c r="B6382" s="126"/>
      <c r="C6382" s="50" t="s">
        <v>195</v>
      </c>
      <c r="D6382" s="28">
        <v>0.35</v>
      </c>
      <c r="E6382" s="27">
        <v>0</v>
      </c>
    </row>
    <row r="6383" spans="1:5" x14ac:dyDescent="0.35">
      <c r="A6383" s="125"/>
      <c r="B6383" s="126"/>
      <c r="C6383" s="50" t="s">
        <v>196</v>
      </c>
      <c r="D6383" s="28">
        <v>0.4</v>
      </c>
      <c r="E6383" s="27">
        <v>0</v>
      </c>
    </row>
    <row r="6384" spans="1:5" x14ac:dyDescent="0.35">
      <c r="A6384" s="125"/>
      <c r="B6384" s="126"/>
      <c r="C6384" s="50" t="s">
        <v>197</v>
      </c>
      <c r="D6384" s="28">
        <v>0.45</v>
      </c>
      <c r="E6384" s="27">
        <v>0</v>
      </c>
    </row>
    <row r="6385" spans="1:5" x14ac:dyDescent="0.35">
      <c r="A6385" s="125"/>
      <c r="B6385" s="126"/>
      <c r="C6385" s="50" t="s">
        <v>198</v>
      </c>
      <c r="D6385" s="28">
        <v>0.5</v>
      </c>
      <c r="E6385" s="27">
        <v>0</v>
      </c>
    </row>
    <row r="6386" spans="1:5" x14ac:dyDescent="0.35">
      <c r="A6386" s="125"/>
      <c r="B6386" s="126"/>
      <c r="C6386" s="50" t="s">
        <v>199</v>
      </c>
      <c r="D6386" s="28">
        <v>0.55000000000000004</v>
      </c>
      <c r="E6386" s="27">
        <v>0</v>
      </c>
    </row>
    <row r="6387" spans="1:5" x14ac:dyDescent="0.35">
      <c r="A6387" s="125"/>
      <c r="B6387" s="126"/>
      <c r="C6387" s="50" t="s">
        <v>200</v>
      </c>
      <c r="D6387" s="28">
        <v>0.6</v>
      </c>
      <c r="E6387" s="27">
        <v>0</v>
      </c>
    </row>
    <row r="6388" spans="1:5" x14ac:dyDescent="0.35">
      <c r="A6388" s="125"/>
      <c r="B6388" s="126"/>
      <c r="C6388" s="50" t="s">
        <v>201</v>
      </c>
      <c r="D6388" s="28">
        <v>0.65</v>
      </c>
      <c r="E6388" s="27">
        <v>0</v>
      </c>
    </row>
    <row r="6389" spans="1:5" x14ac:dyDescent="0.35">
      <c r="A6389" s="125"/>
      <c r="B6389" s="126"/>
      <c r="C6389" s="50" t="s">
        <v>202</v>
      </c>
      <c r="D6389" s="28">
        <v>0.7</v>
      </c>
      <c r="E6389" s="27">
        <v>0</v>
      </c>
    </row>
    <row r="6390" spans="1:5" x14ac:dyDescent="0.35">
      <c r="A6390" s="125"/>
      <c r="B6390" s="126"/>
      <c r="C6390" s="50" t="s">
        <v>203</v>
      </c>
      <c r="D6390" s="28">
        <v>0.75</v>
      </c>
      <c r="E6390" s="27">
        <v>0</v>
      </c>
    </row>
    <row r="6391" spans="1:5" x14ac:dyDescent="0.35">
      <c r="A6391" s="125"/>
      <c r="B6391" s="126"/>
      <c r="C6391" s="50" t="s">
        <v>204</v>
      </c>
      <c r="D6391" s="28">
        <v>0.8</v>
      </c>
      <c r="E6391" s="27">
        <v>0</v>
      </c>
    </row>
    <row r="6392" spans="1:5" x14ac:dyDescent="0.35">
      <c r="A6392" s="125"/>
      <c r="B6392" s="126"/>
      <c r="C6392" s="50" t="s">
        <v>205</v>
      </c>
      <c r="D6392" s="28">
        <v>0.85</v>
      </c>
      <c r="E6392" s="27">
        <v>0</v>
      </c>
    </row>
    <row r="6393" spans="1:5" x14ac:dyDescent="0.35">
      <c r="A6393" s="125"/>
      <c r="B6393" s="126"/>
      <c r="C6393" s="50" t="s">
        <v>206</v>
      </c>
      <c r="D6393" s="28">
        <v>0.9</v>
      </c>
      <c r="E6393" s="27">
        <v>0</v>
      </c>
    </row>
    <row r="6394" spans="1:5" x14ac:dyDescent="0.35">
      <c r="A6394" s="125"/>
      <c r="B6394" s="126"/>
      <c r="C6394" s="50" t="s">
        <v>207</v>
      </c>
      <c r="D6394" s="28">
        <v>0.95</v>
      </c>
      <c r="E6394" s="27">
        <v>0</v>
      </c>
    </row>
    <row r="6395" spans="1:5" x14ac:dyDescent="0.35">
      <c r="A6395" s="125"/>
      <c r="B6395" s="126"/>
      <c r="C6395" s="50" t="s">
        <v>208</v>
      </c>
      <c r="D6395" s="28">
        <v>1</v>
      </c>
      <c r="E6395" s="27">
        <v>0</v>
      </c>
    </row>
    <row r="6396" spans="1:5" x14ac:dyDescent="0.35">
      <c r="A6396" s="125"/>
      <c r="B6396" s="126"/>
      <c r="C6396" s="49" t="s">
        <v>134</v>
      </c>
      <c r="D6396" s="26" t="s">
        <v>136</v>
      </c>
      <c r="E6396" s="26" t="s">
        <v>136</v>
      </c>
    </row>
    <row r="6397" spans="1:5" x14ac:dyDescent="0.35">
      <c r="A6397" s="125"/>
      <c r="B6397" s="126"/>
    </row>
    <row r="6398" spans="1:5" x14ac:dyDescent="0.35">
      <c r="A6398" s="125"/>
      <c r="B6398" s="126"/>
    </row>
    <row r="6399" spans="1:5" x14ac:dyDescent="0.35">
      <c r="A6399" s="125"/>
      <c r="B6399" s="126"/>
    </row>
    <row r="6400" spans="1:5" ht="15" customHeight="1" x14ac:dyDescent="0.35">
      <c r="A6400" s="125">
        <f>A6375+1</f>
        <v>257</v>
      </c>
      <c r="B6400" s="126" t="str">
        <f>"Lista  "  &amp;A6400&amp; "  "&amp; LOOKUP(A6400,'entrada datos Urbanizacion'!$E$5:$E$148,'entrada datos Urbanizacion'!$I$5:$I$148)</f>
        <v xml:space="preserve">Lista  257  mezclas bituminosas en frío </v>
      </c>
      <c r="C6400" s="49" t="s">
        <v>252</v>
      </c>
      <c r="D6400" s="27">
        <v>0</v>
      </c>
      <c r="E6400" s="27">
        <v>0</v>
      </c>
    </row>
    <row r="6401" spans="1:5" x14ac:dyDescent="0.35">
      <c r="A6401" s="125"/>
      <c r="B6401" s="126"/>
      <c r="C6401" s="50" t="s">
        <v>189</v>
      </c>
      <c r="D6401" s="28">
        <v>0.05</v>
      </c>
      <c r="E6401" s="27">
        <v>0</v>
      </c>
    </row>
    <row r="6402" spans="1:5" x14ac:dyDescent="0.35">
      <c r="A6402" s="125"/>
      <c r="B6402" s="126"/>
      <c r="C6402" s="50" t="s">
        <v>190</v>
      </c>
      <c r="D6402" s="28">
        <v>0.1</v>
      </c>
      <c r="E6402" s="27">
        <v>0</v>
      </c>
    </row>
    <row r="6403" spans="1:5" x14ac:dyDescent="0.35">
      <c r="A6403" s="125"/>
      <c r="B6403" s="126"/>
      <c r="C6403" s="50" t="s">
        <v>191</v>
      </c>
      <c r="D6403" s="28">
        <v>0.15</v>
      </c>
      <c r="E6403" s="27">
        <v>0</v>
      </c>
    </row>
    <row r="6404" spans="1:5" x14ac:dyDescent="0.35">
      <c r="A6404" s="125"/>
      <c r="B6404" s="126"/>
      <c r="C6404" s="50" t="s">
        <v>192</v>
      </c>
      <c r="D6404" s="28">
        <v>0.2</v>
      </c>
      <c r="E6404" s="27">
        <v>0</v>
      </c>
    </row>
    <row r="6405" spans="1:5" x14ac:dyDescent="0.35">
      <c r="A6405" s="125"/>
      <c r="B6405" s="126"/>
      <c r="C6405" s="50" t="s">
        <v>193</v>
      </c>
      <c r="D6405" s="28">
        <v>0.25</v>
      </c>
      <c r="E6405" s="27">
        <v>0</v>
      </c>
    </row>
    <row r="6406" spans="1:5" x14ac:dyDescent="0.35">
      <c r="A6406" s="125"/>
      <c r="B6406" s="126"/>
      <c r="C6406" s="50" t="s">
        <v>194</v>
      </c>
      <c r="D6406" s="28">
        <v>0.3</v>
      </c>
      <c r="E6406" s="27">
        <v>0</v>
      </c>
    </row>
    <row r="6407" spans="1:5" x14ac:dyDescent="0.35">
      <c r="A6407" s="125"/>
      <c r="B6407" s="126"/>
      <c r="C6407" s="50" t="s">
        <v>195</v>
      </c>
      <c r="D6407" s="28">
        <v>0.35</v>
      </c>
      <c r="E6407" s="27">
        <v>0</v>
      </c>
    </row>
    <row r="6408" spans="1:5" x14ac:dyDescent="0.35">
      <c r="A6408" s="125"/>
      <c r="B6408" s="126"/>
      <c r="C6408" s="50" t="s">
        <v>196</v>
      </c>
      <c r="D6408" s="28">
        <v>0.4</v>
      </c>
      <c r="E6408" s="27">
        <v>0</v>
      </c>
    </row>
    <row r="6409" spans="1:5" x14ac:dyDescent="0.35">
      <c r="A6409" s="125"/>
      <c r="B6409" s="126"/>
      <c r="C6409" s="50" t="s">
        <v>197</v>
      </c>
      <c r="D6409" s="28">
        <v>0.45</v>
      </c>
      <c r="E6409" s="27">
        <v>0</v>
      </c>
    </row>
    <row r="6410" spans="1:5" x14ac:dyDescent="0.35">
      <c r="A6410" s="125"/>
      <c r="B6410" s="126"/>
      <c r="C6410" s="50" t="s">
        <v>198</v>
      </c>
      <c r="D6410" s="28">
        <v>0.5</v>
      </c>
      <c r="E6410" s="27">
        <v>0</v>
      </c>
    </row>
    <row r="6411" spans="1:5" x14ac:dyDescent="0.35">
      <c r="A6411" s="125"/>
      <c r="B6411" s="126"/>
      <c r="C6411" s="50" t="s">
        <v>199</v>
      </c>
      <c r="D6411" s="28">
        <v>0.55000000000000004</v>
      </c>
      <c r="E6411" s="27">
        <v>0</v>
      </c>
    </row>
    <row r="6412" spans="1:5" x14ac:dyDescent="0.35">
      <c r="A6412" s="125"/>
      <c r="B6412" s="126"/>
      <c r="C6412" s="50" t="s">
        <v>200</v>
      </c>
      <c r="D6412" s="28">
        <v>0.6</v>
      </c>
      <c r="E6412" s="27">
        <v>0</v>
      </c>
    </row>
    <row r="6413" spans="1:5" x14ac:dyDescent="0.35">
      <c r="A6413" s="125"/>
      <c r="B6413" s="126"/>
      <c r="C6413" s="50" t="s">
        <v>201</v>
      </c>
      <c r="D6413" s="28">
        <v>0.65</v>
      </c>
      <c r="E6413" s="27">
        <v>0</v>
      </c>
    </row>
    <row r="6414" spans="1:5" x14ac:dyDescent="0.35">
      <c r="A6414" s="125"/>
      <c r="B6414" s="126"/>
      <c r="C6414" s="50" t="s">
        <v>202</v>
      </c>
      <c r="D6414" s="28">
        <v>0.7</v>
      </c>
      <c r="E6414" s="27">
        <v>0</v>
      </c>
    </row>
    <row r="6415" spans="1:5" x14ac:dyDescent="0.35">
      <c r="A6415" s="125"/>
      <c r="B6415" s="126"/>
      <c r="C6415" s="50" t="s">
        <v>203</v>
      </c>
      <c r="D6415" s="28">
        <v>0.75</v>
      </c>
      <c r="E6415" s="27">
        <v>0</v>
      </c>
    </row>
    <row r="6416" spans="1:5" x14ac:dyDescent="0.35">
      <c r="A6416" s="125"/>
      <c r="B6416" s="126"/>
      <c r="C6416" s="50" t="s">
        <v>204</v>
      </c>
      <c r="D6416" s="28">
        <v>0.8</v>
      </c>
      <c r="E6416" s="27">
        <v>0</v>
      </c>
    </row>
    <row r="6417" spans="1:5" x14ac:dyDescent="0.35">
      <c r="A6417" s="125"/>
      <c r="B6417" s="126"/>
      <c r="C6417" s="50" t="s">
        <v>205</v>
      </c>
      <c r="D6417" s="28">
        <v>0.85</v>
      </c>
      <c r="E6417" s="27">
        <v>0</v>
      </c>
    </row>
    <row r="6418" spans="1:5" x14ac:dyDescent="0.35">
      <c r="A6418" s="125"/>
      <c r="B6418" s="126"/>
      <c r="C6418" s="50" t="s">
        <v>206</v>
      </c>
      <c r="D6418" s="28">
        <v>0.9</v>
      </c>
      <c r="E6418" s="27">
        <v>0</v>
      </c>
    </row>
    <row r="6419" spans="1:5" x14ac:dyDescent="0.35">
      <c r="A6419" s="125"/>
      <c r="B6419" s="126"/>
      <c r="C6419" s="50" t="s">
        <v>207</v>
      </c>
      <c r="D6419" s="28">
        <v>0.95</v>
      </c>
      <c r="E6419" s="27">
        <v>0</v>
      </c>
    </row>
    <row r="6420" spans="1:5" x14ac:dyDescent="0.35">
      <c r="A6420" s="125"/>
      <c r="B6420" s="126"/>
      <c r="C6420" s="50" t="s">
        <v>208</v>
      </c>
      <c r="D6420" s="28">
        <v>1</v>
      </c>
      <c r="E6420" s="27">
        <v>0</v>
      </c>
    </row>
    <row r="6421" spans="1:5" x14ac:dyDescent="0.35">
      <c r="A6421" s="125"/>
      <c r="B6421" s="126"/>
      <c r="C6421" s="49" t="s">
        <v>134</v>
      </c>
      <c r="D6421" s="26" t="s">
        <v>136</v>
      </c>
      <c r="E6421" s="26" t="s">
        <v>136</v>
      </c>
    </row>
    <row r="6422" spans="1:5" x14ac:dyDescent="0.35">
      <c r="A6422" s="125"/>
      <c r="B6422" s="126"/>
    </row>
    <row r="6423" spans="1:5" x14ac:dyDescent="0.35">
      <c r="A6423" s="125"/>
      <c r="B6423" s="126"/>
    </row>
    <row r="6424" spans="1:5" x14ac:dyDescent="0.35">
      <c r="A6424" s="125"/>
      <c r="B6424" s="126"/>
    </row>
    <row r="6425" spans="1:5" ht="15" customHeight="1" x14ac:dyDescent="0.35">
      <c r="A6425" s="125">
        <f>A6400+1</f>
        <v>258</v>
      </c>
      <c r="B6425" s="126" t="str">
        <f>"Lista  "  &amp;A6425&amp; "  "&amp; LOOKUP(A6425,'entrada datos Urbanizacion'!$E$5:$E$148,'entrada datos Urbanizacion'!$I$5:$I$148)</f>
        <v>Lista  258  otros</v>
      </c>
      <c r="C6425" s="49" t="s">
        <v>252</v>
      </c>
      <c r="D6425" s="27">
        <v>0</v>
      </c>
      <c r="E6425" s="27">
        <v>0</v>
      </c>
    </row>
    <row r="6426" spans="1:5" x14ac:dyDescent="0.35">
      <c r="A6426" s="125"/>
      <c r="B6426" s="126"/>
      <c r="C6426" s="50" t="s">
        <v>189</v>
      </c>
      <c r="D6426" s="28">
        <v>0.05</v>
      </c>
      <c r="E6426" s="27">
        <v>0</v>
      </c>
    </row>
    <row r="6427" spans="1:5" x14ac:dyDescent="0.35">
      <c r="A6427" s="125"/>
      <c r="B6427" s="126"/>
      <c r="C6427" s="50" t="s">
        <v>190</v>
      </c>
      <c r="D6427" s="28">
        <v>0.1</v>
      </c>
      <c r="E6427" s="27">
        <v>0</v>
      </c>
    </row>
    <row r="6428" spans="1:5" x14ac:dyDescent="0.35">
      <c r="A6428" s="125"/>
      <c r="B6428" s="126"/>
      <c r="C6428" s="50" t="s">
        <v>191</v>
      </c>
      <c r="D6428" s="28">
        <v>0.15</v>
      </c>
      <c r="E6428" s="27">
        <v>0</v>
      </c>
    </row>
    <row r="6429" spans="1:5" x14ac:dyDescent="0.35">
      <c r="A6429" s="125"/>
      <c r="B6429" s="126"/>
      <c r="C6429" s="50" t="s">
        <v>192</v>
      </c>
      <c r="D6429" s="28">
        <v>0.2</v>
      </c>
      <c r="E6429" s="27">
        <v>0</v>
      </c>
    </row>
    <row r="6430" spans="1:5" x14ac:dyDescent="0.35">
      <c r="A6430" s="125"/>
      <c r="B6430" s="126"/>
      <c r="C6430" s="50" t="s">
        <v>193</v>
      </c>
      <c r="D6430" s="28">
        <v>0.25</v>
      </c>
      <c r="E6430" s="27">
        <v>0</v>
      </c>
    </row>
    <row r="6431" spans="1:5" x14ac:dyDescent="0.35">
      <c r="A6431" s="125"/>
      <c r="B6431" s="126"/>
      <c r="C6431" s="50" t="s">
        <v>194</v>
      </c>
      <c r="D6431" s="28">
        <v>0.3</v>
      </c>
      <c r="E6431" s="27">
        <v>0</v>
      </c>
    </row>
    <row r="6432" spans="1:5" x14ac:dyDescent="0.35">
      <c r="A6432" s="125"/>
      <c r="B6432" s="126"/>
      <c r="C6432" s="50" t="s">
        <v>195</v>
      </c>
      <c r="D6432" s="28">
        <v>0.35</v>
      </c>
      <c r="E6432" s="27">
        <v>0</v>
      </c>
    </row>
    <row r="6433" spans="1:5" x14ac:dyDescent="0.35">
      <c r="A6433" s="125"/>
      <c r="B6433" s="126"/>
      <c r="C6433" s="50" t="s">
        <v>196</v>
      </c>
      <c r="D6433" s="28">
        <v>0.4</v>
      </c>
      <c r="E6433" s="27">
        <v>0</v>
      </c>
    </row>
    <row r="6434" spans="1:5" x14ac:dyDescent="0.35">
      <c r="A6434" s="125"/>
      <c r="B6434" s="126"/>
      <c r="C6434" s="50" t="s">
        <v>197</v>
      </c>
      <c r="D6434" s="28">
        <v>0.45</v>
      </c>
      <c r="E6434" s="27">
        <v>0</v>
      </c>
    </row>
    <row r="6435" spans="1:5" x14ac:dyDescent="0.35">
      <c r="A6435" s="125"/>
      <c r="B6435" s="126"/>
      <c r="C6435" s="50" t="s">
        <v>198</v>
      </c>
      <c r="D6435" s="28">
        <v>0.5</v>
      </c>
      <c r="E6435" s="27">
        <v>0</v>
      </c>
    </row>
    <row r="6436" spans="1:5" x14ac:dyDescent="0.35">
      <c r="A6436" s="125"/>
      <c r="B6436" s="126"/>
      <c r="C6436" s="50" t="s">
        <v>199</v>
      </c>
      <c r="D6436" s="28">
        <v>0.55000000000000004</v>
      </c>
      <c r="E6436" s="27">
        <v>0</v>
      </c>
    </row>
    <row r="6437" spans="1:5" x14ac:dyDescent="0.35">
      <c r="A6437" s="125"/>
      <c r="B6437" s="126"/>
      <c r="C6437" s="50" t="s">
        <v>200</v>
      </c>
      <c r="D6437" s="28">
        <v>0.6</v>
      </c>
      <c r="E6437" s="27">
        <v>0</v>
      </c>
    </row>
    <row r="6438" spans="1:5" x14ac:dyDescent="0.35">
      <c r="A6438" s="125"/>
      <c r="B6438" s="126"/>
      <c r="C6438" s="50" t="s">
        <v>201</v>
      </c>
      <c r="D6438" s="28">
        <v>0.65</v>
      </c>
      <c r="E6438" s="27">
        <v>0</v>
      </c>
    </row>
    <row r="6439" spans="1:5" x14ac:dyDescent="0.35">
      <c r="A6439" s="125"/>
      <c r="B6439" s="126"/>
      <c r="C6439" s="50" t="s">
        <v>202</v>
      </c>
      <c r="D6439" s="28">
        <v>0.7</v>
      </c>
      <c r="E6439" s="27">
        <v>0</v>
      </c>
    </row>
    <row r="6440" spans="1:5" x14ac:dyDescent="0.35">
      <c r="A6440" s="125"/>
      <c r="B6440" s="126"/>
      <c r="C6440" s="50" t="s">
        <v>203</v>
      </c>
      <c r="D6440" s="28">
        <v>0.75</v>
      </c>
      <c r="E6440" s="27">
        <v>0</v>
      </c>
    </row>
    <row r="6441" spans="1:5" x14ac:dyDescent="0.35">
      <c r="A6441" s="125"/>
      <c r="B6441" s="126"/>
      <c r="C6441" s="50" t="s">
        <v>204</v>
      </c>
      <c r="D6441" s="28">
        <v>0.8</v>
      </c>
      <c r="E6441" s="27">
        <v>0</v>
      </c>
    </row>
    <row r="6442" spans="1:5" x14ac:dyDescent="0.35">
      <c r="A6442" s="125"/>
      <c r="B6442" s="126"/>
      <c r="C6442" s="50" t="s">
        <v>205</v>
      </c>
      <c r="D6442" s="28">
        <v>0.85</v>
      </c>
      <c r="E6442" s="27">
        <v>0</v>
      </c>
    </row>
    <row r="6443" spans="1:5" x14ac:dyDescent="0.35">
      <c r="A6443" s="125"/>
      <c r="B6443" s="126"/>
      <c r="C6443" s="50" t="s">
        <v>206</v>
      </c>
      <c r="D6443" s="28">
        <v>0.9</v>
      </c>
      <c r="E6443" s="27">
        <v>0</v>
      </c>
    </row>
    <row r="6444" spans="1:5" x14ac:dyDescent="0.35">
      <c r="A6444" s="125"/>
      <c r="B6444" s="126"/>
      <c r="C6444" s="50" t="s">
        <v>207</v>
      </c>
      <c r="D6444" s="28">
        <v>0.95</v>
      </c>
      <c r="E6444" s="27">
        <v>0</v>
      </c>
    </row>
    <row r="6445" spans="1:5" x14ac:dyDescent="0.35">
      <c r="A6445" s="125"/>
      <c r="B6445" s="126"/>
      <c r="C6445" s="50" t="s">
        <v>208</v>
      </c>
      <c r="D6445" s="28">
        <v>1</v>
      </c>
      <c r="E6445" s="27">
        <v>0</v>
      </c>
    </row>
    <row r="6446" spans="1:5" x14ac:dyDescent="0.35">
      <c r="A6446" s="125"/>
      <c r="B6446" s="126"/>
      <c r="C6446" s="49" t="s">
        <v>134</v>
      </c>
      <c r="D6446" s="26" t="s">
        <v>136</v>
      </c>
      <c r="E6446" s="26" t="s">
        <v>136</v>
      </c>
    </row>
    <row r="6447" spans="1:5" x14ac:dyDescent="0.35">
      <c r="A6447" s="125"/>
      <c r="B6447" s="126"/>
    </row>
    <row r="6448" spans="1:5" x14ac:dyDescent="0.35">
      <c r="A6448" s="125"/>
      <c r="B6448" s="126"/>
    </row>
    <row r="6449" spans="1:5" x14ac:dyDescent="0.35">
      <c r="A6449" s="125"/>
      <c r="B6449" s="126"/>
    </row>
    <row r="6450" spans="1:5" ht="15" customHeight="1" x14ac:dyDescent="0.35">
      <c r="A6450" s="125">
        <f>A6425+1</f>
        <v>259</v>
      </c>
      <c r="B6450" s="126" t="str">
        <f>"Lista  "  &amp;A6450&amp; "  "&amp; LOOKUP(A6450,'entrada datos Urbanizacion'!$E$5:$E$148,'entrada datos Urbanizacion'!$I$5:$I$148)</f>
        <v>Lista  259  hormigones estructurales  (cemento)</v>
      </c>
      <c r="C6450" s="49" t="s">
        <v>252</v>
      </c>
      <c r="D6450" s="27">
        <v>0</v>
      </c>
      <c r="E6450" s="27">
        <v>0</v>
      </c>
    </row>
    <row r="6451" spans="1:5" x14ac:dyDescent="0.35">
      <c r="A6451" s="125"/>
      <c r="B6451" s="126"/>
      <c r="C6451" s="50" t="s">
        <v>189</v>
      </c>
      <c r="D6451" s="28">
        <v>0.05</v>
      </c>
      <c r="E6451" s="27">
        <v>0</v>
      </c>
    </row>
    <row r="6452" spans="1:5" x14ac:dyDescent="0.35">
      <c r="A6452" s="125"/>
      <c r="B6452" s="126"/>
      <c r="C6452" s="50" t="s">
        <v>190</v>
      </c>
      <c r="D6452" s="28">
        <v>0.1</v>
      </c>
      <c r="E6452" s="27">
        <v>0</v>
      </c>
    </row>
    <row r="6453" spans="1:5" x14ac:dyDescent="0.35">
      <c r="A6453" s="125"/>
      <c r="B6453" s="126"/>
      <c r="C6453" s="50" t="s">
        <v>191</v>
      </c>
      <c r="D6453" s="28">
        <v>0.15</v>
      </c>
      <c r="E6453" s="27">
        <v>0</v>
      </c>
    </row>
    <row r="6454" spans="1:5" x14ac:dyDescent="0.35">
      <c r="A6454" s="125"/>
      <c r="B6454" s="126"/>
      <c r="C6454" s="50" t="s">
        <v>192</v>
      </c>
      <c r="D6454" s="28">
        <v>0.2</v>
      </c>
      <c r="E6454" s="27">
        <v>0</v>
      </c>
    </row>
    <row r="6455" spans="1:5" x14ac:dyDescent="0.35">
      <c r="A6455" s="125"/>
      <c r="B6455" s="126"/>
      <c r="C6455" s="50" t="s">
        <v>193</v>
      </c>
      <c r="D6455" s="28">
        <v>0.25</v>
      </c>
      <c r="E6455" s="27">
        <v>0</v>
      </c>
    </row>
    <row r="6456" spans="1:5" x14ac:dyDescent="0.35">
      <c r="A6456" s="125"/>
      <c r="B6456" s="126"/>
      <c r="C6456" s="50" t="s">
        <v>194</v>
      </c>
      <c r="D6456" s="28">
        <v>0.3</v>
      </c>
      <c r="E6456" s="27">
        <v>0</v>
      </c>
    </row>
    <row r="6457" spans="1:5" x14ac:dyDescent="0.35">
      <c r="A6457" s="125"/>
      <c r="B6457" s="126"/>
      <c r="C6457" s="50" t="s">
        <v>195</v>
      </c>
      <c r="D6457" s="28">
        <v>0.35</v>
      </c>
      <c r="E6457" s="27">
        <v>0</v>
      </c>
    </row>
    <row r="6458" spans="1:5" x14ac:dyDescent="0.35">
      <c r="A6458" s="125"/>
      <c r="B6458" s="126"/>
      <c r="C6458" s="50" t="s">
        <v>196</v>
      </c>
      <c r="D6458" s="28">
        <v>0.4</v>
      </c>
      <c r="E6458" s="27">
        <v>0</v>
      </c>
    </row>
    <row r="6459" spans="1:5" x14ac:dyDescent="0.35">
      <c r="A6459" s="125"/>
      <c r="B6459" s="126"/>
      <c r="C6459" s="50" t="s">
        <v>197</v>
      </c>
      <c r="D6459" s="28">
        <v>0.45</v>
      </c>
      <c r="E6459" s="27">
        <v>0</v>
      </c>
    </row>
    <row r="6460" spans="1:5" x14ac:dyDescent="0.35">
      <c r="A6460" s="125"/>
      <c r="B6460" s="126"/>
      <c r="C6460" s="50" t="s">
        <v>198</v>
      </c>
      <c r="D6460" s="28">
        <v>0.5</v>
      </c>
      <c r="E6460" s="27">
        <v>0</v>
      </c>
    </row>
    <row r="6461" spans="1:5" x14ac:dyDescent="0.35">
      <c r="A6461" s="125"/>
      <c r="B6461" s="126"/>
      <c r="C6461" s="50" t="s">
        <v>199</v>
      </c>
      <c r="D6461" s="28">
        <v>0.55000000000000004</v>
      </c>
      <c r="E6461" s="27">
        <v>0</v>
      </c>
    </row>
    <row r="6462" spans="1:5" x14ac:dyDescent="0.35">
      <c r="A6462" s="125"/>
      <c r="B6462" s="126"/>
      <c r="C6462" s="50" t="s">
        <v>200</v>
      </c>
      <c r="D6462" s="28">
        <v>0.6</v>
      </c>
      <c r="E6462" s="27">
        <v>0</v>
      </c>
    </row>
    <row r="6463" spans="1:5" x14ac:dyDescent="0.35">
      <c r="A6463" s="125"/>
      <c r="B6463" s="126"/>
      <c r="C6463" s="50" t="s">
        <v>201</v>
      </c>
      <c r="D6463" s="28">
        <v>0.65</v>
      </c>
      <c r="E6463" s="27">
        <v>0</v>
      </c>
    </row>
    <row r="6464" spans="1:5" x14ac:dyDescent="0.35">
      <c r="A6464" s="125"/>
      <c r="B6464" s="126"/>
      <c r="C6464" s="50" t="s">
        <v>202</v>
      </c>
      <c r="D6464" s="28">
        <v>0.7</v>
      </c>
      <c r="E6464" s="27">
        <v>0</v>
      </c>
    </row>
    <row r="6465" spans="1:5" x14ac:dyDescent="0.35">
      <c r="A6465" s="125"/>
      <c r="B6465" s="126"/>
      <c r="C6465" s="50" t="s">
        <v>203</v>
      </c>
      <c r="D6465" s="28">
        <v>0.75</v>
      </c>
      <c r="E6465" s="27">
        <v>0</v>
      </c>
    </row>
    <row r="6466" spans="1:5" x14ac:dyDescent="0.35">
      <c r="A6466" s="125"/>
      <c r="B6466" s="126"/>
      <c r="C6466" s="50" t="s">
        <v>204</v>
      </c>
      <c r="D6466" s="28">
        <v>0.8</v>
      </c>
      <c r="E6466" s="27">
        <v>0</v>
      </c>
    </row>
    <row r="6467" spans="1:5" x14ac:dyDescent="0.35">
      <c r="A6467" s="125"/>
      <c r="B6467" s="126"/>
      <c r="C6467" s="50" t="s">
        <v>205</v>
      </c>
      <c r="D6467" s="28">
        <v>0.85</v>
      </c>
      <c r="E6467" s="27">
        <v>0</v>
      </c>
    </row>
    <row r="6468" spans="1:5" x14ac:dyDescent="0.35">
      <c r="A6468" s="125"/>
      <c r="B6468" s="126"/>
      <c r="C6468" s="50" t="s">
        <v>206</v>
      </c>
      <c r="D6468" s="28">
        <v>0.9</v>
      </c>
      <c r="E6468" s="27">
        <v>0</v>
      </c>
    </row>
    <row r="6469" spans="1:5" x14ac:dyDescent="0.35">
      <c r="A6469" s="125"/>
      <c r="B6469" s="126"/>
      <c r="C6469" s="50" t="s">
        <v>207</v>
      </c>
      <c r="D6469" s="28">
        <v>0.95</v>
      </c>
      <c r="E6469" s="27">
        <v>0</v>
      </c>
    </row>
    <row r="6470" spans="1:5" x14ac:dyDescent="0.35">
      <c r="A6470" s="125"/>
      <c r="B6470" s="126"/>
      <c r="C6470" s="50" t="s">
        <v>208</v>
      </c>
      <c r="D6470" s="28">
        <v>1</v>
      </c>
      <c r="E6470" s="27">
        <v>0</v>
      </c>
    </row>
    <row r="6471" spans="1:5" x14ac:dyDescent="0.35">
      <c r="A6471" s="125"/>
      <c r="B6471" s="126"/>
      <c r="C6471" s="49" t="s">
        <v>134</v>
      </c>
      <c r="D6471" s="26" t="s">
        <v>136</v>
      </c>
      <c r="E6471" s="26" t="s">
        <v>136</v>
      </c>
    </row>
    <row r="6472" spans="1:5" x14ac:dyDescent="0.35">
      <c r="A6472" s="125"/>
      <c r="B6472" s="126"/>
    </row>
    <row r="6473" spans="1:5" x14ac:dyDescent="0.35">
      <c r="A6473" s="125"/>
      <c r="B6473" s="126"/>
    </row>
    <row r="6474" spans="1:5" x14ac:dyDescent="0.35">
      <c r="A6474" s="125"/>
      <c r="B6474" s="126"/>
    </row>
    <row r="6475" spans="1:5" ht="15" customHeight="1" x14ac:dyDescent="0.35">
      <c r="A6475" s="125">
        <f>A6450+1</f>
        <v>260</v>
      </c>
      <c r="B6475" s="126" t="str">
        <f>"Lista  "  &amp;A6475&amp; "  "&amp; LOOKUP(A6475,'entrada datos Urbanizacion'!$E$5:$E$148,'entrada datos Urbanizacion'!$I$5:$I$148)</f>
        <v>Lista  260  hormigones estructurales  (árido grueso)</v>
      </c>
      <c r="C6475" s="49" t="s">
        <v>252</v>
      </c>
      <c r="D6475" s="27">
        <v>0</v>
      </c>
      <c r="E6475" s="27">
        <v>0</v>
      </c>
    </row>
    <row r="6476" spans="1:5" x14ac:dyDescent="0.35">
      <c r="A6476" s="125"/>
      <c r="B6476" s="126"/>
      <c r="C6476" s="50" t="s">
        <v>189</v>
      </c>
      <c r="D6476" s="28">
        <v>0.05</v>
      </c>
      <c r="E6476" s="27">
        <v>0</v>
      </c>
    </row>
    <row r="6477" spans="1:5" x14ac:dyDescent="0.35">
      <c r="A6477" s="125"/>
      <c r="B6477" s="126"/>
      <c r="C6477" s="50" t="s">
        <v>190</v>
      </c>
      <c r="D6477" s="28">
        <v>0.1</v>
      </c>
      <c r="E6477" s="27">
        <v>0</v>
      </c>
    </row>
    <row r="6478" spans="1:5" x14ac:dyDescent="0.35">
      <c r="A6478" s="125"/>
      <c r="B6478" s="126"/>
      <c r="C6478" s="50" t="s">
        <v>191</v>
      </c>
      <c r="D6478" s="28">
        <v>0.15</v>
      </c>
      <c r="E6478" s="27">
        <v>0</v>
      </c>
    </row>
    <row r="6479" spans="1:5" x14ac:dyDescent="0.35">
      <c r="A6479" s="125"/>
      <c r="B6479" s="126"/>
      <c r="C6479" s="50" t="s">
        <v>192</v>
      </c>
      <c r="D6479" s="28">
        <v>0.2</v>
      </c>
      <c r="E6479" s="27">
        <v>0</v>
      </c>
    </row>
    <row r="6480" spans="1:5" x14ac:dyDescent="0.35">
      <c r="A6480" s="125"/>
      <c r="B6480" s="126"/>
      <c r="C6480" s="50" t="s">
        <v>193</v>
      </c>
      <c r="D6480" s="28">
        <v>0.25</v>
      </c>
      <c r="E6480" s="27">
        <v>0</v>
      </c>
    </row>
    <row r="6481" spans="1:5" x14ac:dyDescent="0.35">
      <c r="A6481" s="125"/>
      <c r="B6481" s="126"/>
      <c r="C6481" s="50" t="s">
        <v>194</v>
      </c>
      <c r="D6481" s="28">
        <v>0.3</v>
      </c>
      <c r="E6481" s="27">
        <v>0</v>
      </c>
    </row>
    <row r="6482" spans="1:5" x14ac:dyDescent="0.35">
      <c r="A6482" s="125"/>
      <c r="B6482" s="126"/>
      <c r="C6482" s="50" t="s">
        <v>195</v>
      </c>
      <c r="D6482" s="28">
        <v>0.35</v>
      </c>
      <c r="E6482" s="27">
        <v>0</v>
      </c>
    </row>
    <row r="6483" spans="1:5" x14ac:dyDescent="0.35">
      <c r="A6483" s="125"/>
      <c r="B6483" s="126"/>
      <c r="C6483" s="50" t="s">
        <v>196</v>
      </c>
      <c r="D6483" s="28">
        <v>0.4</v>
      </c>
      <c r="E6483" s="27">
        <v>0</v>
      </c>
    </row>
    <row r="6484" spans="1:5" x14ac:dyDescent="0.35">
      <c r="A6484" s="125"/>
      <c r="B6484" s="126"/>
      <c r="C6484" s="50" t="s">
        <v>197</v>
      </c>
      <c r="D6484" s="28">
        <v>0.45</v>
      </c>
      <c r="E6484" s="27">
        <v>0</v>
      </c>
    </row>
    <row r="6485" spans="1:5" x14ac:dyDescent="0.35">
      <c r="A6485" s="125"/>
      <c r="B6485" s="126"/>
      <c r="C6485" s="50" t="s">
        <v>198</v>
      </c>
      <c r="D6485" s="28">
        <v>0.5</v>
      </c>
      <c r="E6485" s="27">
        <v>0</v>
      </c>
    </row>
    <row r="6486" spans="1:5" x14ac:dyDescent="0.35">
      <c r="A6486" s="125"/>
      <c r="B6486" s="126"/>
      <c r="C6486" s="50" t="s">
        <v>199</v>
      </c>
      <c r="D6486" s="28">
        <v>0.55000000000000004</v>
      </c>
      <c r="E6486" s="27">
        <v>0</v>
      </c>
    </row>
    <row r="6487" spans="1:5" x14ac:dyDescent="0.35">
      <c r="A6487" s="125"/>
      <c r="B6487" s="126"/>
      <c r="C6487" s="50" t="s">
        <v>200</v>
      </c>
      <c r="D6487" s="28">
        <v>0.6</v>
      </c>
      <c r="E6487" s="27">
        <v>0</v>
      </c>
    </row>
    <row r="6488" spans="1:5" x14ac:dyDescent="0.35">
      <c r="A6488" s="125"/>
      <c r="B6488" s="126"/>
      <c r="C6488" s="50" t="s">
        <v>201</v>
      </c>
      <c r="D6488" s="28">
        <v>0.65</v>
      </c>
      <c r="E6488" s="27">
        <v>0</v>
      </c>
    </row>
    <row r="6489" spans="1:5" x14ac:dyDescent="0.35">
      <c r="A6489" s="125"/>
      <c r="B6489" s="126"/>
      <c r="C6489" s="50" t="s">
        <v>202</v>
      </c>
      <c r="D6489" s="28">
        <v>0.7</v>
      </c>
      <c r="E6489" s="27">
        <v>0</v>
      </c>
    </row>
    <row r="6490" spans="1:5" x14ac:dyDescent="0.35">
      <c r="A6490" s="125"/>
      <c r="B6490" s="126"/>
      <c r="C6490" s="50" t="s">
        <v>203</v>
      </c>
      <c r="D6490" s="28">
        <v>0.75</v>
      </c>
      <c r="E6490" s="27">
        <v>0</v>
      </c>
    </row>
    <row r="6491" spans="1:5" x14ac:dyDescent="0.35">
      <c r="A6491" s="125"/>
      <c r="B6491" s="126"/>
      <c r="C6491" s="50" t="s">
        <v>204</v>
      </c>
      <c r="D6491" s="28">
        <v>0.8</v>
      </c>
      <c r="E6491" s="27">
        <v>0</v>
      </c>
    </row>
    <row r="6492" spans="1:5" x14ac:dyDescent="0.35">
      <c r="A6492" s="125"/>
      <c r="B6492" s="126"/>
      <c r="C6492" s="50" t="s">
        <v>205</v>
      </c>
      <c r="D6492" s="28">
        <v>0.85</v>
      </c>
      <c r="E6492" s="27">
        <v>0</v>
      </c>
    </row>
    <row r="6493" spans="1:5" x14ac:dyDescent="0.35">
      <c r="A6493" s="125"/>
      <c r="B6493" s="126"/>
      <c r="C6493" s="50" t="s">
        <v>206</v>
      </c>
      <c r="D6493" s="28">
        <v>0.9</v>
      </c>
      <c r="E6493" s="27">
        <v>0</v>
      </c>
    </row>
    <row r="6494" spans="1:5" x14ac:dyDescent="0.35">
      <c r="A6494" s="125"/>
      <c r="B6494" s="126"/>
      <c r="C6494" s="50" t="s">
        <v>207</v>
      </c>
      <c r="D6494" s="28">
        <v>0.95</v>
      </c>
      <c r="E6494" s="27">
        <v>0</v>
      </c>
    </row>
    <row r="6495" spans="1:5" x14ac:dyDescent="0.35">
      <c r="A6495" s="125"/>
      <c r="B6495" s="126"/>
      <c r="C6495" s="50" t="s">
        <v>208</v>
      </c>
      <c r="D6495" s="28">
        <v>1</v>
      </c>
      <c r="E6495" s="27">
        <v>0</v>
      </c>
    </row>
    <row r="6496" spans="1:5" x14ac:dyDescent="0.35">
      <c r="A6496" s="125"/>
      <c r="B6496" s="126"/>
      <c r="C6496" s="49" t="s">
        <v>134</v>
      </c>
      <c r="D6496" s="26" t="s">
        <v>136</v>
      </c>
      <c r="E6496" s="26" t="s">
        <v>136</v>
      </c>
    </row>
    <row r="6497" spans="1:5" x14ac:dyDescent="0.35">
      <c r="A6497" s="125"/>
      <c r="B6497" s="126"/>
    </row>
    <row r="6498" spans="1:5" x14ac:dyDescent="0.35">
      <c r="A6498" s="125"/>
      <c r="B6498" s="126"/>
    </row>
    <row r="6499" spans="1:5" x14ac:dyDescent="0.35">
      <c r="A6499" s="125"/>
      <c r="B6499" s="126"/>
    </row>
    <row r="6500" spans="1:5" ht="15" customHeight="1" x14ac:dyDescent="0.35">
      <c r="A6500" s="125">
        <f>A6475+1</f>
        <v>261</v>
      </c>
      <c r="B6500" s="126" t="str">
        <f>"Lista  "  &amp;A6500&amp; "  "&amp; LOOKUP(A6500,'entrada datos Urbanizacion'!$E$5:$E$148,'entrada datos Urbanizacion'!$I$5:$I$148)</f>
        <v>Lista  261  hormigones estructurales  (árido fino)</v>
      </c>
      <c r="C6500" s="49" t="s">
        <v>252</v>
      </c>
      <c r="D6500" s="27">
        <v>0</v>
      </c>
      <c r="E6500" s="27">
        <v>0</v>
      </c>
    </row>
    <row r="6501" spans="1:5" x14ac:dyDescent="0.35">
      <c r="A6501" s="125"/>
      <c r="B6501" s="126"/>
      <c r="C6501" s="50" t="s">
        <v>189</v>
      </c>
      <c r="D6501" s="28">
        <v>0.05</v>
      </c>
      <c r="E6501" s="27">
        <v>0</v>
      </c>
    </row>
    <row r="6502" spans="1:5" x14ac:dyDescent="0.35">
      <c r="A6502" s="125"/>
      <c r="B6502" s="126"/>
      <c r="C6502" s="50" t="s">
        <v>190</v>
      </c>
      <c r="D6502" s="28">
        <v>0.1</v>
      </c>
      <c r="E6502" s="27">
        <v>0</v>
      </c>
    </row>
    <row r="6503" spans="1:5" x14ac:dyDescent="0.35">
      <c r="A6503" s="125"/>
      <c r="B6503" s="126"/>
      <c r="C6503" s="50" t="s">
        <v>191</v>
      </c>
      <c r="D6503" s="28">
        <v>0.15</v>
      </c>
      <c r="E6503" s="27">
        <v>0</v>
      </c>
    </row>
    <row r="6504" spans="1:5" x14ac:dyDescent="0.35">
      <c r="A6504" s="125"/>
      <c r="B6504" s="126"/>
      <c r="C6504" s="50" t="s">
        <v>192</v>
      </c>
      <c r="D6504" s="28">
        <v>0.2</v>
      </c>
      <c r="E6504" s="27">
        <v>0</v>
      </c>
    </row>
    <row r="6505" spans="1:5" x14ac:dyDescent="0.35">
      <c r="A6505" s="125"/>
      <c r="B6505" s="126"/>
      <c r="C6505" s="50" t="s">
        <v>193</v>
      </c>
      <c r="D6505" s="28">
        <v>0.25</v>
      </c>
      <c r="E6505" s="27">
        <v>0</v>
      </c>
    </row>
    <row r="6506" spans="1:5" x14ac:dyDescent="0.35">
      <c r="A6506" s="125"/>
      <c r="B6506" s="126"/>
      <c r="C6506" s="50" t="s">
        <v>194</v>
      </c>
      <c r="D6506" s="28">
        <v>0.3</v>
      </c>
      <c r="E6506" s="27">
        <v>0</v>
      </c>
    </row>
    <row r="6507" spans="1:5" x14ac:dyDescent="0.35">
      <c r="A6507" s="125"/>
      <c r="B6507" s="126"/>
      <c r="C6507" s="50" t="s">
        <v>195</v>
      </c>
      <c r="D6507" s="28">
        <v>0.35</v>
      </c>
      <c r="E6507" s="27">
        <v>0</v>
      </c>
    </row>
    <row r="6508" spans="1:5" x14ac:dyDescent="0.35">
      <c r="A6508" s="125"/>
      <c r="B6508" s="126"/>
      <c r="C6508" s="50" t="s">
        <v>196</v>
      </c>
      <c r="D6508" s="28">
        <v>0.4</v>
      </c>
      <c r="E6508" s="27">
        <v>0</v>
      </c>
    </row>
    <row r="6509" spans="1:5" x14ac:dyDescent="0.35">
      <c r="A6509" s="125"/>
      <c r="B6509" s="126"/>
      <c r="C6509" s="50" t="s">
        <v>197</v>
      </c>
      <c r="D6509" s="28">
        <v>0.45</v>
      </c>
      <c r="E6509" s="27">
        <v>0</v>
      </c>
    </row>
    <row r="6510" spans="1:5" x14ac:dyDescent="0.35">
      <c r="A6510" s="125"/>
      <c r="B6510" s="126"/>
      <c r="C6510" s="50" t="s">
        <v>198</v>
      </c>
      <c r="D6510" s="28">
        <v>0.5</v>
      </c>
      <c r="E6510" s="27">
        <v>0</v>
      </c>
    </row>
    <row r="6511" spans="1:5" x14ac:dyDescent="0.35">
      <c r="A6511" s="125"/>
      <c r="B6511" s="126"/>
      <c r="C6511" s="50" t="s">
        <v>199</v>
      </c>
      <c r="D6511" s="28">
        <v>0.55000000000000004</v>
      </c>
      <c r="E6511" s="27">
        <v>0</v>
      </c>
    </row>
    <row r="6512" spans="1:5" x14ac:dyDescent="0.35">
      <c r="A6512" s="125"/>
      <c r="B6512" s="126"/>
      <c r="C6512" s="50" t="s">
        <v>200</v>
      </c>
      <c r="D6512" s="28">
        <v>0.6</v>
      </c>
      <c r="E6512" s="27">
        <v>0</v>
      </c>
    </row>
    <row r="6513" spans="1:5" x14ac:dyDescent="0.35">
      <c r="A6513" s="125"/>
      <c r="B6513" s="126"/>
      <c r="C6513" s="50" t="s">
        <v>201</v>
      </c>
      <c r="D6513" s="28">
        <v>0.65</v>
      </c>
      <c r="E6513" s="27">
        <v>0</v>
      </c>
    </row>
    <row r="6514" spans="1:5" x14ac:dyDescent="0.35">
      <c r="A6514" s="125"/>
      <c r="B6514" s="126"/>
      <c r="C6514" s="50" t="s">
        <v>202</v>
      </c>
      <c r="D6514" s="28">
        <v>0.7</v>
      </c>
      <c r="E6514" s="27">
        <v>0</v>
      </c>
    </row>
    <row r="6515" spans="1:5" x14ac:dyDescent="0.35">
      <c r="A6515" s="125"/>
      <c r="B6515" s="126"/>
      <c r="C6515" s="50" t="s">
        <v>203</v>
      </c>
      <c r="D6515" s="28">
        <v>0.75</v>
      </c>
      <c r="E6515" s="27">
        <v>0</v>
      </c>
    </row>
    <row r="6516" spans="1:5" x14ac:dyDescent="0.35">
      <c r="A6516" s="125"/>
      <c r="B6516" s="126"/>
      <c r="C6516" s="50" t="s">
        <v>204</v>
      </c>
      <c r="D6516" s="28">
        <v>0.8</v>
      </c>
      <c r="E6516" s="27">
        <v>0</v>
      </c>
    </row>
    <row r="6517" spans="1:5" x14ac:dyDescent="0.35">
      <c r="A6517" s="125"/>
      <c r="B6517" s="126"/>
      <c r="C6517" s="50" t="s">
        <v>205</v>
      </c>
      <c r="D6517" s="28">
        <v>0.85</v>
      </c>
      <c r="E6517" s="27">
        <v>0</v>
      </c>
    </row>
    <row r="6518" spans="1:5" x14ac:dyDescent="0.35">
      <c r="A6518" s="125"/>
      <c r="B6518" s="126"/>
      <c r="C6518" s="50" t="s">
        <v>206</v>
      </c>
      <c r="D6518" s="28">
        <v>0.9</v>
      </c>
      <c r="E6518" s="27">
        <v>0</v>
      </c>
    </row>
    <row r="6519" spans="1:5" x14ac:dyDescent="0.35">
      <c r="A6519" s="125"/>
      <c r="B6519" s="126"/>
      <c r="C6519" s="50" t="s">
        <v>207</v>
      </c>
      <c r="D6519" s="28">
        <v>0.95</v>
      </c>
      <c r="E6519" s="27">
        <v>0</v>
      </c>
    </row>
    <row r="6520" spans="1:5" x14ac:dyDescent="0.35">
      <c r="A6520" s="125"/>
      <c r="B6520" s="126"/>
      <c r="C6520" s="50" t="s">
        <v>208</v>
      </c>
      <c r="D6520" s="28">
        <v>1</v>
      </c>
      <c r="E6520" s="27">
        <v>0</v>
      </c>
    </row>
    <row r="6521" spans="1:5" x14ac:dyDescent="0.35">
      <c r="A6521" s="125"/>
      <c r="B6521" s="126"/>
      <c r="C6521" s="49" t="s">
        <v>134</v>
      </c>
      <c r="D6521" s="26" t="s">
        <v>136</v>
      </c>
      <c r="E6521" s="26" t="s">
        <v>136</v>
      </c>
    </row>
    <row r="6522" spans="1:5" x14ac:dyDescent="0.35">
      <c r="A6522" s="125"/>
      <c r="B6522" s="126"/>
    </row>
    <row r="6523" spans="1:5" x14ac:dyDescent="0.35">
      <c r="A6523" s="125"/>
      <c r="B6523" s="126"/>
    </row>
    <row r="6524" spans="1:5" x14ac:dyDescent="0.35">
      <c r="A6524" s="125"/>
      <c r="B6524" s="126"/>
    </row>
    <row r="6525" spans="1:5" x14ac:dyDescent="0.35">
      <c r="A6525" s="125">
        <f>A6500+1</f>
        <v>262</v>
      </c>
      <c r="B6525" s="126" t="str">
        <f>"Lista  "  &amp;A6525&amp; "  "&amp; LOOKUP(A6525,'entrada datos Urbanizacion'!$E$5:$E$148,'entrada datos Urbanizacion'!$I$5:$I$148)</f>
        <v>Lista  262  hormigones estructurales  (áditivos y otros)</v>
      </c>
      <c r="C6525" s="49" t="s">
        <v>252</v>
      </c>
      <c r="D6525" s="27">
        <v>0</v>
      </c>
      <c r="E6525" s="27">
        <v>0</v>
      </c>
    </row>
    <row r="6526" spans="1:5" x14ac:dyDescent="0.35">
      <c r="A6526" s="125"/>
      <c r="B6526" s="126"/>
      <c r="C6526" s="50" t="s">
        <v>189</v>
      </c>
      <c r="D6526" s="28">
        <v>0.05</v>
      </c>
      <c r="E6526" s="27">
        <v>0</v>
      </c>
    </row>
    <row r="6527" spans="1:5" x14ac:dyDescent="0.35">
      <c r="A6527" s="125"/>
      <c r="B6527" s="126"/>
      <c r="C6527" s="50" t="s">
        <v>190</v>
      </c>
      <c r="D6527" s="28">
        <v>0.1</v>
      </c>
      <c r="E6527" s="27">
        <v>0</v>
      </c>
    </row>
    <row r="6528" spans="1:5" x14ac:dyDescent="0.35">
      <c r="A6528" s="125"/>
      <c r="B6528" s="126"/>
      <c r="C6528" s="50" t="s">
        <v>191</v>
      </c>
      <c r="D6528" s="28">
        <v>0.15</v>
      </c>
      <c r="E6528" s="27">
        <v>0</v>
      </c>
    </row>
    <row r="6529" spans="1:5" x14ac:dyDescent="0.35">
      <c r="A6529" s="125"/>
      <c r="B6529" s="126"/>
      <c r="C6529" s="50" t="s">
        <v>192</v>
      </c>
      <c r="D6529" s="28">
        <v>0.2</v>
      </c>
      <c r="E6529" s="27">
        <v>0</v>
      </c>
    </row>
    <row r="6530" spans="1:5" x14ac:dyDescent="0.35">
      <c r="A6530" s="125"/>
      <c r="B6530" s="126"/>
      <c r="C6530" s="50" t="s">
        <v>193</v>
      </c>
      <c r="D6530" s="28">
        <v>0.25</v>
      </c>
      <c r="E6530" s="27">
        <v>0</v>
      </c>
    </row>
    <row r="6531" spans="1:5" x14ac:dyDescent="0.35">
      <c r="A6531" s="125"/>
      <c r="B6531" s="126"/>
      <c r="C6531" s="50" t="s">
        <v>194</v>
      </c>
      <c r="D6531" s="28">
        <v>0.3</v>
      </c>
      <c r="E6531" s="27">
        <v>0</v>
      </c>
    </row>
    <row r="6532" spans="1:5" x14ac:dyDescent="0.35">
      <c r="A6532" s="125"/>
      <c r="B6532" s="126"/>
      <c r="C6532" s="50" t="s">
        <v>195</v>
      </c>
      <c r="D6532" s="28">
        <v>0.35</v>
      </c>
      <c r="E6532" s="27">
        <v>0</v>
      </c>
    </row>
    <row r="6533" spans="1:5" x14ac:dyDescent="0.35">
      <c r="A6533" s="125"/>
      <c r="B6533" s="126"/>
      <c r="C6533" s="50" t="s">
        <v>196</v>
      </c>
      <c r="D6533" s="28">
        <v>0.4</v>
      </c>
      <c r="E6533" s="27">
        <v>0</v>
      </c>
    </row>
    <row r="6534" spans="1:5" x14ac:dyDescent="0.35">
      <c r="A6534" s="125"/>
      <c r="B6534" s="126"/>
      <c r="C6534" s="50" t="s">
        <v>197</v>
      </c>
      <c r="D6534" s="28">
        <v>0.45</v>
      </c>
      <c r="E6534" s="27">
        <v>0</v>
      </c>
    </row>
    <row r="6535" spans="1:5" x14ac:dyDescent="0.35">
      <c r="A6535" s="125"/>
      <c r="B6535" s="126"/>
      <c r="C6535" s="50" t="s">
        <v>198</v>
      </c>
      <c r="D6535" s="28">
        <v>0.5</v>
      </c>
      <c r="E6535" s="27">
        <v>0</v>
      </c>
    </row>
    <row r="6536" spans="1:5" x14ac:dyDescent="0.35">
      <c r="A6536" s="125"/>
      <c r="B6536" s="126"/>
      <c r="C6536" s="50" t="s">
        <v>199</v>
      </c>
      <c r="D6536" s="28">
        <v>0.55000000000000004</v>
      </c>
      <c r="E6536" s="27">
        <v>0</v>
      </c>
    </row>
    <row r="6537" spans="1:5" x14ac:dyDescent="0.35">
      <c r="A6537" s="125"/>
      <c r="B6537" s="126"/>
      <c r="C6537" s="50" t="s">
        <v>200</v>
      </c>
      <c r="D6537" s="28">
        <v>0.6</v>
      </c>
      <c r="E6537" s="27">
        <v>0</v>
      </c>
    </row>
    <row r="6538" spans="1:5" x14ac:dyDescent="0.35">
      <c r="A6538" s="125"/>
      <c r="B6538" s="126"/>
      <c r="C6538" s="50" t="s">
        <v>201</v>
      </c>
      <c r="D6538" s="28">
        <v>0.65</v>
      </c>
      <c r="E6538" s="27">
        <v>0</v>
      </c>
    </row>
    <row r="6539" spans="1:5" x14ac:dyDescent="0.35">
      <c r="A6539" s="125"/>
      <c r="B6539" s="126"/>
      <c r="C6539" s="50" t="s">
        <v>202</v>
      </c>
      <c r="D6539" s="28">
        <v>0.7</v>
      </c>
      <c r="E6539" s="27">
        <v>0</v>
      </c>
    </row>
    <row r="6540" spans="1:5" x14ac:dyDescent="0.35">
      <c r="A6540" s="125"/>
      <c r="B6540" s="126"/>
      <c r="C6540" s="50" t="s">
        <v>203</v>
      </c>
      <c r="D6540" s="28">
        <v>0.75</v>
      </c>
      <c r="E6540" s="27">
        <v>0</v>
      </c>
    </row>
    <row r="6541" spans="1:5" x14ac:dyDescent="0.35">
      <c r="A6541" s="125"/>
      <c r="B6541" s="126"/>
      <c r="C6541" s="50" t="s">
        <v>204</v>
      </c>
      <c r="D6541" s="28">
        <v>0.8</v>
      </c>
      <c r="E6541" s="27">
        <v>0</v>
      </c>
    </row>
    <row r="6542" spans="1:5" x14ac:dyDescent="0.35">
      <c r="A6542" s="125"/>
      <c r="B6542" s="126"/>
      <c r="C6542" s="50" t="s">
        <v>205</v>
      </c>
      <c r="D6542" s="28">
        <v>0.85</v>
      </c>
      <c r="E6542" s="27">
        <v>0</v>
      </c>
    </row>
    <row r="6543" spans="1:5" x14ac:dyDescent="0.35">
      <c r="A6543" s="125"/>
      <c r="B6543" s="126"/>
      <c r="C6543" s="50" t="s">
        <v>206</v>
      </c>
      <c r="D6543" s="28">
        <v>0.9</v>
      </c>
      <c r="E6543" s="27">
        <v>0</v>
      </c>
    </row>
    <row r="6544" spans="1:5" x14ac:dyDescent="0.35">
      <c r="A6544" s="125"/>
      <c r="B6544" s="126"/>
      <c r="C6544" s="50" t="s">
        <v>207</v>
      </c>
      <c r="D6544" s="28">
        <v>0.95</v>
      </c>
      <c r="E6544" s="27">
        <v>0</v>
      </c>
    </row>
    <row r="6545" spans="1:5" x14ac:dyDescent="0.35">
      <c r="A6545" s="125"/>
      <c r="B6545" s="126"/>
      <c r="C6545" s="50" t="s">
        <v>208</v>
      </c>
      <c r="D6545" s="28">
        <v>1</v>
      </c>
      <c r="E6545" s="27">
        <v>0</v>
      </c>
    </row>
    <row r="6546" spans="1:5" x14ac:dyDescent="0.35">
      <c r="A6546" s="125"/>
      <c r="B6546" s="126"/>
      <c r="C6546" s="49" t="s">
        <v>134</v>
      </c>
      <c r="D6546" s="26" t="s">
        <v>136</v>
      </c>
      <c r="E6546" s="26" t="s">
        <v>136</v>
      </c>
    </row>
    <row r="6547" spans="1:5" x14ac:dyDescent="0.35">
      <c r="A6547" s="125"/>
      <c r="B6547" s="126"/>
    </row>
    <row r="6548" spans="1:5" x14ac:dyDescent="0.35">
      <c r="A6548" s="125"/>
      <c r="B6548" s="126"/>
    </row>
    <row r="6549" spans="1:5" x14ac:dyDescent="0.35">
      <c r="A6549" s="125"/>
      <c r="B6549" s="126"/>
    </row>
    <row r="6550" spans="1:5" x14ac:dyDescent="0.35">
      <c r="A6550" s="125">
        <f>A6525+1</f>
        <v>263</v>
      </c>
      <c r="B6550" s="126" t="str">
        <f>"Lista  "  &amp;A6550&amp; "  "&amp; LOOKUP(A6550,'entrada datos Urbanizacion'!$E$5:$E$148,'entrada datos Urbanizacion'!$I$5:$I$148)</f>
        <v>Lista  263  hormigones no estructurales, limpieza,ciclópeo  (cemento)</v>
      </c>
      <c r="C6550" s="49" t="s">
        <v>252</v>
      </c>
      <c r="D6550" s="27">
        <v>0</v>
      </c>
      <c r="E6550" s="27">
        <v>0</v>
      </c>
    </row>
    <row r="6551" spans="1:5" x14ac:dyDescent="0.35">
      <c r="A6551" s="125"/>
      <c r="B6551" s="126"/>
      <c r="C6551" s="50" t="s">
        <v>189</v>
      </c>
      <c r="D6551" s="28">
        <v>0.05</v>
      </c>
      <c r="E6551" s="27">
        <v>0</v>
      </c>
    </row>
    <row r="6552" spans="1:5" x14ac:dyDescent="0.35">
      <c r="A6552" s="125"/>
      <c r="B6552" s="126"/>
      <c r="C6552" s="50" t="s">
        <v>190</v>
      </c>
      <c r="D6552" s="28">
        <v>0.1</v>
      </c>
      <c r="E6552" s="27">
        <v>0</v>
      </c>
    </row>
    <row r="6553" spans="1:5" x14ac:dyDescent="0.35">
      <c r="A6553" s="125"/>
      <c r="B6553" s="126"/>
      <c r="C6553" s="50" t="s">
        <v>191</v>
      </c>
      <c r="D6553" s="28">
        <v>0.15</v>
      </c>
      <c r="E6553" s="27">
        <v>0</v>
      </c>
    </row>
    <row r="6554" spans="1:5" x14ac:dyDescent="0.35">
      <c r="A6554" s="125"/>
      <c r="B6554" s="126"/>
      <c r="C6554" s="50" t="s">
        <v>192</v>
      </c>
      <c r="D6554" s="28">
        <v>0.2</v>
      </c>
      <c r="E6554" s="27">
        <v>0</v>
      </c>
    </row>
    <row r="6555" spans="1:5" x14ac:dyDescent="0.35">
      <c r="A6555" s="125"/>
      <c r="B6555" s="126"/>
      <c r="C6555" s="50" t="s">
        <v>193</v>
      </c>
      <c r="D6555" s="28">
        <v>0.25</v>
      </c>
      <c r="E6555" s="27">
        <v>0</v>
      </c>
    </row>
    <row r="6556" spans="1:5" x14ac:dyDescent="0.35">
      <c r="A6556" s="125"/>
      <c r="B6556" s="126"/>
      <c r="C6556" s="50" t="s">
        <v>194</v>
      </c>
      <c r="D6556" s="28">
        <v>0.3</v>
      </c>
      <c r="E6556" s="27">
        <v>0</v>
      </c>
    </row>
    <row r="6557" spans="1:5" x14ac:dyDescent="0.35">
      <c r="A6557" s="125"/>
      <c r="B6557" s="126"/>
      <c r="C6557" s="50" t="s">
        <v>195</v>
      </c>
      <c r="D6557" s="28">
        <v>0.35</v>
      </c>
      <c r="E6557" s="27">
        <v>0</v>
      </c>
    </row>
    <row r="6558" spans="1:5" x14ac:dyDescent="0.35">
      <c r="A6558" s="125"/>
      <c r="B6558" s="126"/>
      <c r="C6558" s="50" t="s">
        <v>196</v>
      </c>
      <c r="D6558" s="28">
        <v>0.4</v>
      </c>
      <c r="E6558" s="27">
        <v>0</v>
      </c>
    </row>
    <row r="6559" spans="1:5" x14ac:dyDescent="0.35">
      <c r="A6559" s="125"/>
      <c r="B6559" s="126"/>
      <c r="C6559" s="50" t="s">
        <v>197</v>
      </c>
      <c r="D6559" s="28">
        <v>0.45</v>
      </c>
      <c r="E6559" s="27">
        <v>0</v>
      </c>
    </row>
    <row r="6560" spans="1:5" x14ac:dyDescent="0.35">
      <c r="A6560" s="125"/>
      <c r="B6560" s="126"/>
      <c r="C6560" s="50" t="s">
        <v>198</v>
      </c>
      <c r="D6560" s="28">
        <v>0.5</v>
      </c>
      <c r="E6560" s="27">
        <v>0</v>
      </c>
    </row>
    <row r="6561" spans="1:5" x14ac:dyDescent="0.35">
      <c r="A6561" s="125"/>
      <c r="B6561" s="126"/>
      <c r="C6561" s="50" t="s">
        <v>199</v>
      </c>
      <c r="D6561" s="28">
        <v>0.55000000000000004</v>
      </c>
      <c r="E6561" s="27">
        <v>0</v>
      </c>
    </row>
    <row r="6562" spans="1:5" x14ac:dyDescent="0.35">
      <c r="A6562" s="125"/>
      <c r="B6562" s="126"/>
      <c r="C6562" s="50" t="s">
        <v>200</v>
      </c>
      <c r="D6562" s="28">
        <v>0.6</v>
      </c>
      <c r="E6562" s="27">
        <v>0</v>
      </c>
    </row>
    <row r="6563" spans="1:5" x14ac:dyDescent="0.35">
      <c r="A6563" s="125"/>
      <c r="B6563" s="126"/>
      <c r="C6563" s="50" t="s">
        <v>201</v>
      </c>
      <c r="D6563" s="28">
        <v>0.65</v>
      </c>
      <c r="E6563" s="27">
        <v>0</v>
      </c>
    </row>
    <row r="6564" spans="1:5" x14ac:dyDescent="0.35">
      <c r="A6564" s="125"/>
      <c r="B6564" s="126"/>
      <c r="C6564" s="50" t="s">
        <v>202</v>
      </c>
      <c r="D6564" s="28">
        <v>0.7</v>
      </c>
      <c r="E6564" s="27">
        <v>0</v>
      </c>
    </row>
    <row r="6565" spans="1:5" x14ac:dyDescent="0.35">
      <c r="A6565" s="125"/>
      <c r="B6565" s="126"/>
      <c r="C6565" s="50" t="s">
        <v>203</v>
      </c>
      <c r="D6565" s="28">
        <v>0.75</v>
      </c>
      <c r="E6565" s="27">
        <v>0</v>
      </c>
    </row>
    <row r="6566" spans="1:5" x14ac:dyDescent="0.35">
      <c r="A6566" s="125"/>
      <c r="B6566" s="126"/>
      <c r="C6566" s="50" t="s">
        <v>204</v>
      </c>
      <c r="D6566" s="28">
        <v>0.8</v>
      </c>
      <c r="E6566" s="27">
        <v>0</v>
      </c>
    </row>
    <row r="6567" spans="1:5" x14ac:dyDescent="0.35">
      <c r="A6567" s="125"/>
      <c r="B6567" s="126"/>
      <c r="C6567" s="50" t="s">
        <v>205</v>
      </c>
      <c r="D6567" s="28">
        <v>0.85</v>
      </c>
      <c r="E6567" s="27">
        <v>0</v>
      </c>
    </row>
    <row r="6568" spans="1:5" x14ac:dyDescent="0.35">
      <c r="A6568" s="125"/>
      <c r="B6568" s="126"/>
      <c r="C6568" s="50" t="s">
        <v>206</v>
      </c>
      <c r="D6568" s="28">
        <v>0.9</v>
      </c>
      <c r="E6568" s="27">
        <v>0</v>
      </c>
    </row>
    <row r="6569" spans="1:5" x14ac:dyDescent="0.35">
      <c r="A6569" s="125"/>
      <c r="B6569" s="126"/>
      <c r="C6569" s="50" t="s">
        <v>207</v>
      </c>
      <c r="D6569" s="28">
        <v>0.95</v>
      </c>
      <c r="E6569" s="27">
        <v>0</v>
      </c>
    </row>
    <row r="6570" spans="1:5" x14ac:dyDescent="0.35">
      <c r="A6570" s="125"/>
      <c r="B6570" s="126"/>
      <c r="C6570" s="50" t="s">
        <v>208</v>
      </c>
      <c r="D6570" s="28">
        <v>1</v>
      </c>
      <c r="E6570" s="27">
        <v>0</v>
      </c>
    </row>
    <row r="6571" spans="1:5" x14ac:dyDescent="0.35">
      <c r="A6571" s="125"/>
      <c r="B6571" s="126"/>
      <c r="C6571" s="49" t="s">
        <v>134</v>
      </c>
      <c r="D6571" s="26" t="s">
        <v>136</v>
      </c>
      <c r="E6571" s="26" t="s">
        <v>136</v>
      </c>
    </row>
    <row r="6572" spans="1:5" x14ac:dyDescent="0.35">
      <c r="A6572" s="125"/>
      <c r="B6572" s="126"/>
    </row>
    <row r="6573" spans="1:5" x14ac:dyDescent="0.35">
      <c r="A6573" s="125"/>
      <c r="B6573" s="126"/>
    </row>
    <row r="6574" spans="1:5" x14ac:dyDescent="0.35">
      <c r="A6574" s="125"/>
      <c r="B6574" s="126"/>
    </row>
    <row r="6575" spans="1:5" x14ac:dyDescent="0.35">
      <c r="A6575" s="125">
        <f>A6550+1</f>
        <v>264</v>
      </c>
      <c r="B6575" s="126" t="str">
        <f>"Lista  "  &amp;A6575&amp; "  "&amp; LOOKUP(A6575,'entrada datos Urbanizacion'!$E$5:$E$148,'entrada datos Urbanizacion'!$I$5:$I$148)</f>
        <v>Lista  264  hormigones no estructurales, limpieza,ciclópeo  (árido grueso)</v>
      </c>
      <c r="C6575" s="49" t="s">
        <v>252</v>
      </c>
      <c r="D6575" s="27">
        <v>0</v>
      </c>
      <c r="E6575" s="27">
        <v>0</v>
      </c>
    </row>
    <row r="6576" spans="1:5" x14ac:dyDescent="0.35">
      <c r="A6576" s="125"/>
      <c r="B6576" s="126"/>
      <c r="C6576" s="50" t="s">
        <v>189</v>
      </c>
      <c r="D6576" s="28">
        <v>0.05</v>
      </c>
      <c r="E6576" s="27">
        <v>0</v>
      </c>
    </row>
    <row r="6577" spans="1:5" x14ac:dyDescent="0.35">
      <c r="A6577" s="125"/>
      <c r="B6577" s="126"/>
      <c r="C6577" s="50" t="s">
        <v>190</v>
      </c>
      <c r="D6577" s="28">
        <v>0.1</v>
      </c>
      <c r="E6577" s="27">
        <v>0</v>
      </c>
    </row>
    <row r="6578" spans="1:5" x14ac:dyDescent="0.35">
      <c r="A6578" s="125"/>
      <c r="B6578" s="126"/>
      <c r="C6578" s="50" t="s">
        <v>191</v>
      </c>
      <c r="D6578" s="28">
        <v>0.15</v>
      </c>
      <c r="E6578" s="27">
        <v>0</v>
      </c>
    </row>
    <row r="6579" spans="1:5" x14ac:dyDescent="0.35">
      <c r="A6579" s="125"/>
      <c r="B6579" s="126"/>
      <c r="C6579" s="50" t="s">
        <v>192</v>
      </c>
      <c r="D6579" s="28">
        <v>0.2</v>
      </c>
      <c r="E6579" s="27">
        <v>0</v>
      </c>
    </row>
    <row r="6580" spans="1:5" x14ac:dyDescent="0.35">
      <c r="A6580" s="125"/>
      <c r="B6580" s="126"/>
      <c r="C6580" s="50" t="s">
        <v>193</v>
      </c>
      <c r="D6580" s="28">
        <v>0.25</v>
      </c>
      <c r="E6580" s="27">
        <v>0</v>
      </c>
    </row>
    <row r="6581" spans="1:5" x14ac:dyDescent="0.35">
      <c r="A6581" s="125"/>
      <c r="B6581" s="126"/>
      <c r="C6581" s="50" t="s">
        <v>194</v>
      </c>
      <c r="D6581" s="28">
        <v>0.3</v>
      </c>
      <c r="E6581" s="27">
        <v>0</v>
      </c>
    </row>
    <row r="6582" spans="1:5" x14ac:dyDescent="0.35">
      <c r="A6582" s="125"/>
      <c r="B6582" s="126"/>
      <c r="C6582" s="50" t="s">
        <v>195</v>
      </c>
      <c r="D6582" s="28">
        <v>0.35</v>
      </c>
      <c r="E6582" s="27">
        <v>0</v>
      </c>
    </row>
    <row r="6583" spans="1:5" x14ac:dyDescent="0.35">
      <c r="A6583" s="125"/>
      <c r="B6583" s="126"/>
      <c r="C6583" s="50" t="s">
        <v>196</v>
      </c>
      <c r="D6583" s="28">
        <v>0.4</v>
      </c>
      <c r="E6583" s="27">
        <v>0</v>
      </c>
    </row>
    <row r="6584" spans="1:5" x14ac:dyDescent="0.35">
      <c r="A6584" s="125"/>
      <c r="B6584" s="126"/>
      <c r="C6584" s="50" t="s">
        <v>197</v>
      </c>
      <c r="D6584" s="28">
        <v>0.45</v>
      </c>
      <c r="E6584" s="27">
        <v>0</v>
      </c>
    </row>
    <row r="6585" spans="1:5" x14ac:dyDescent="0.35">
      <c r="A6585" s="125"/>
      <c r="B6585" s="126"/>
      <c r="C6585" s="50" t="s">
        <v>198</v>
      </c>
      <c r="D6585" s="28">
        <v>0.5</v>
      </c>
      <c r="E6585" s="27">
        <v>0</v>
      </c>
    </row>
    <row r="6586" spans="1:5" x14ac:dyDescent="0.35">
      <c r="A6586" s="125"/>
      <c r="B6586" s="126"/>
      <c r="C6586" s="50" t="s">
        <v>199</v>
      </c>
      <c r="D6586" s="28">
        <v>0.55000000000000004</v>
      </c>
      <c r="E6586" s="27">
        <v>0</v>
      </c>
    </row>
    <row r="6587" spans="1:5" x14ac:dyDescent="0.35">
      <c r="A6587" s="125"/>
      <c r="B6587" s="126"/>
      <c r="C6587" s="50" t="s">
        <v>200</v>
      </c>
      <c r="D6587" s="28">
        <v>0.6</v>
      </c>
      <c r="E6587" s="27">
        <v>0</v>
      </c>
    </row>
    <row r="6588" spans="1:5" x14ac:dyDescent="0.35">
      <c r="A6588" s="125"/>
      <c r="B6588" s="126"/>
      <c r="C6588" s="50" t="s">
        <v>201</v>
      </c>
      <c r="D6588" s="28">
        <v>0.65</v>
      </c>
      <c r="E6588" s="27">
        <v>0</v>
      </c>
    </row>
    <row r="6589" spans="1:5" x14ac:dyDescent="0.35">
      <c r="A6589" s="125"/>
      <c r="B6589" s="126"/>
      <c r="C6589" s="50" t="s">
        <v>202</v>
      </c>
      <c r="D6589" s="28">
        <v>0.7</v>
      </c>
      <c r="E6589" s="27">
        <v>0</v>
      </c>
    </row>
    <row r="6590" spans="1:5" x14ac:dyDescent="0.35">
      <c r="A6590" s="125"/>
      <c r="B6590" s="126"/>
      <c r="C6590" s="50" t="s">
        <v>203</v>
      </c>
      <c r="D6590" s="28">
        <v>0.75</v>
      </c>
      <c r="E6590" s="27">
        <v>0</v>
      </c>
    </row>
    <row r="6591" spans="1:5" x14ac:dyDescent="0.35">
      <c r="A6591" s="125"/>
      <c r="B6591" s="126"/>
      <c r="C6591" s="50" t="s">
        <v>204</v>
      </c>
      <c r="D6591" s="28">
        <v>0.8</v>
      </c>
      <c r="E6591" s="27">
        <v>0</v>
      </c>
    </row>
    <row r="6592" spans="1:5" x14ac:dyDescent="0.35">
      <c r="A6592" s="125"/>
      <c r="B6592" s="126"/>
      <c r="C6592" s="50" t="s">
        <v>205</v>
      </c>
      <c r="D6592" s="28">
        <v>0.85</v>
      </c>
      <c r="E6592" s="27">
        <v>0</v>
      </c>
    </row>
    <row r="6593" spans="1:5" x14ac:dyDescent="0.35">
      <c r="A6593" s="125"/>
      <c r="B6593" s="126"/>
      <c r="C6593" s="50" t="s">
        <v>206</v>
      </c>
      <c r="D6593" s="28">
        <v>0.9</v>
      </c>
      <c r="E6593" s="27">
        <v>0</v>
      </c>
    </row>
    <row r="6594" spans="1:5" x14ac:dyDescent="0.35">
      <c r="A6594" s="125"/>
      <c r="B6594" s="126"/>
      <c r="C6594" s="50" t="s">
        <v>207</v>
      </c>
      <c r="D6594" s="28">
        <v>0.95</v>
      </c>
      <c r="E6594" s="27">
        <v>0</v>
      </c>
    </row>
    <row r="6595" spans="1:5" x14ac:dyDescent="0.35">
      <c r="A6595" s="125"/>
      <c r="B6595" s="126"/>
      <c r="C6595" s="50" t="s">
        <v>208</v>
      </c>
      <c r="D6595" s="28">
        <v>1</v>
      </c>
      <c r="E6595" s="27">
        <v>0</v>
      </c>
    </row>
    <row r="6596" spans="1:5" x14ac:dyDescent="0.35">
      <c r="A6596" s="125"/>
      <c r="B6596" s="126"/>
      <c r="C6596" s="49" t="s">
        <v>134</v>
      </c>
      <c r="D6596" s="26" t="s">
        <v>136</v>
      </c>
      <c r="E6596" s="26" t="s">
        <v>136</v>
      </c>
    </row>
    <row r="6597" spans="1:5" x14ac:dyDescent="0.35">
      <c r="A6597" s="125"/>
      <c r="B6597" s="126"/>
    </row>
    <row r="6598" spans="1:5" x14ac:dyDescent="0.35">
      <c r="A6598" s="125"/>
      <c r="B6598" s="126"/>
    </row>
    <row r="6599" spans="1:5" x14ac:dyDescent="0.35">
      <c r="A6599" s="125"/>
      <c r="B6599" s="126"/>
    </row>
    <row r="6600" spans="1:5" x14ac:dyDescent="0.35">
      <c r="A6600" s="125">
        <f>A6575+1</f>
        <v>265</v>
      </c>
      <c r="B6600" s="126" t="str">
        <f>"Lista  "  &amp;A6600&amp; "  "&amp; LOOKUP(A6600,'entrada datos Urbanizacion'!$E$5:$E$148,'entrada datos Urbanizacion'!$I$5:$I$148)</f>
        <v>Lista  265  hormigones no estructurales, limpieza,ciclópeo (árido fino)</v>
      </c>
      <c r="C6600" s="49" t="s">
        <v>252</v>
      </c>
      <c r="D6600" s="27">
        <v>0</v>
      </c>
      <c r="E6600" s="27">
        <v>0</v>
      </c>
    </row>
    <row r="6601" spans="1:5" x14ac:dyDescent="0.35">
      <c r="A6601" s="125"/>
      <c r="B6601" s="126"/>
      <c r="C6601" s="50" t="s">
        <v>189</v>
      </c>
      <c r="D6601" s="28">
        <v>0.05</v>
      </c>
      <c r="E6601" s="27">
        <v>0</v>
      </c>
    </row>
    <row r="6602" spans="1:5" x14ac:dyDescent="0.35">
      <c r="A6602" s="125"/>
      <c r="B6602" s="126"/>
      <c r="C6602" s="50" t="s">
        <v>190</v>
      </c>
      <c r="D6602" s="28">
        <v>0.1</v>
      </c>
      <c r="E6602" s="27">
        <v>0</v>
      </c>
    </row>
    <row r="6603" spans="1:5" x14ac:dyDescent="0.35">
      <c r="A6603" s="125"/>
      <c r="B6603" s="126"/>
      <c r="C6603" s="50" t="s">
        <v>191</v>
      </c>
      <c r="D6603" s="28">
        <v>0.15</v>
      </c>
      <c r="E6603" s="27">
        <v>0</v>
      </c>
    </row>
    <row r="6604" spans="1:5" x14ac:dyDescent="0.35">
      <c r="A6604" s="125"/>
      <c r="B6604" s="126"/>
      <c r="C6604" s="50" t="s">
        <v>192</v>
      </c>
      <c r="D6604" s="28">
        <v>0.2</v>
      </c>
      <c r="E6604" s="27">
        <v>0</v>
      </c>
    </row>
    <row r="6605" spans="1:5" x14ac:dyDescent="0.35">
      <c r="A6605" s="125"/>
      <c r="B6605" s="126"/>
      <c r="C6605" s="50" t="s">
        <v>193</v>
      </c>
      <c r="D6605" s="28">
        <v>0.25</v>
      </c>
      <c r="E6605" s="27">
        <v>0</v>
      </c>
    </row>
    <row r="6606" spans="1:5" x14ac:dyDescent="0.35">
      <c r="A6606" s="125"/>
      <c r="B6606" s="126"/>
      <c r="C6606" s="50" t="s">
        <v>194</v>
      </c>
      <c r="D6606" s="28">
        <v>0.3</v>
      </c>
      <c r="E6606" s="27">
        <v>0</v>
      </c>
    </row>
    <row r="6607" spans="1:5" x14ac:dyDescent="0.35">
      <c r="A6607" s="125"/>
      <c r="B6607" s="126"/>
      <c r="C6607" s="50" t="s">
        <v>195</v>
      </c>
      <c r="D6607" s="28">
        <v>0.35</v>
      </c>
      <c r="E6607" s="27">
        <v>0</v>
      </c>
    </row>
    <row r="6608" spans="1:5" x14ac:dyDescent="0.35">
      <c r="A6608" s="125"/>
      <c r="B6608" s="126"/>
      <c r="C6608" s="50" t="s">
        <v>196</v>
      </c>
      <c r="D6608" s="28">
        <v>0.4</v>
      </c>
      <c r="E6608" s="27">
        <v>0</v>
      </c>
    </row>
    <row r="6609" spans="1:5" x14ac:dyDescent="0.35">
      <c r="A6609" s="125"/>
      <c r="B6609" s="126"/>
      <c r="C6609" s="50" t="s">
        <v>197</v>
      </c>
      <c r="D6609" s="28">
        <v>0.45</v>
      </c>
      <c r="E6609" s="27">
        <v>0</v>
      </c>
    </row>
    <row r="6610" spans="1:5" x14ac:dyDescent="0.35">
      <c r="A6610" s="125"/>
      <c r="B6610" s="126"/>
      <c r="C6610" s="50" t="s">
        <v>198</v>
      </c>
      <c r="D6610" s="28">
        <v>0.5</v>
      </c>
      <c r="E6610" s="27">
        <v>0</v>
      </c>
    </row>
    <row r="6611" spans="1:5" x14ac:dyDescent="0.35">
      <c r="A6611" s="125"/>
      <c r="B6611" s="126"/>
      <c r="C6611" s="50" t="s">
        <v>199</v>
      </c>
      <c r="D6611" s="28">
        <v>0.55000000000000004</v>
      </c>
      <c r="E6611" s="27">
        <v>0</v>
      </c>
    </row>
    <row r="6612" spans="1:5" x14ac:dyDescent="0.35">
      <c r="A6612" s="125"/>
      <c r="B6612" s="126"/>
      <c r="C6612" s="50" t="s">
        <v>200</v>
      </c>
      <c r="D6612" s="28">
        <v>0.6</v>
      </c>
      <c r="E6612" s="27">
        <v>0</v>
      </c>
    </row>
    <row r="6613" spans="1:5" x14ac:dyDescent="0.35">
      <c r="A6613" s="125"/>
      <c r="B6613" s="126"/>
      <c r="C6613" s="50" t="s">
        <v>201</v>
      </c>
      <c r="D6613" s="28">
        <v>0.65</v>
      </c>
      <c r="E6613" s="27">
        <v>0</v>
      </c>
    </row>
    <row r="6614" spans="1:5" x14ac:dyDescent="0.35">
      <c r="A6614" s="125"/>
      <c r="B6614" s="126"/>
      <c r="C6614" s="50" t="s">
        <v>202</v>
      </c>
      <c r="D6614" s="28">
        <v>0.7</v>
      </c>
      <c r="E6614" s="27">
        <v>0</v>
      </c>
    </row>
    <row r="6615" spans="1:5" x14ac:dyDescent="0.35">
      <c r="A6615" s="125"/>
      <c r="B6615" s="126"/>
      <c r="C6615" s="50" t="s">
        <v>203</v>
      </c>
      <c r="D6615" s="28">
        <v>0.75</v>
      </c>
      <c r="E6615" s="27">
        <v>0</v>
      </c>
    </row>
    <row r="6616" spans="1:5" x14ac:dyDescent="0.35">
      <c r="A6616" s="125"/>
      <c r="B6616" s="126"/>
      <c r="C6616" s="50" t="s">
        <v>204</v>
      </c>
      <c r="D6616" s="28">
        <v>0.8</v>
      </c>
      <c r="E6616" s="27">
        <v>0</v>
      </c>
    </row>
    <row r="6617" spans="1:5" x14ac:dyDescent="0.35">
      <c r="A6617" s="125"/>
      <c r="B6617" s="126"/>
      <c r="C6617" s="50" t="s">
        <v>205</v>
      </c>
      <c r="D6617" s="28">
        <v>0.85</v>
      </c>
      <c r="E6617" s="27">
        <v>0</v>
      </c>
    </row>
    <row r="6618" spans="1:5" x14ac:dyDescent="0.35">
      <c r="A6618" s="125"/>
      <c r="B6618" s="126"/>
      <c r="C6618" s="50" t="s">
        <v>206</v>
      </c>
      <c r="D6618" s="28">
        <v>0.9</v>
      </c>
      <c r="E6618" s="27">
        <v>0</v>
      </c>
    </row>
    <row r="6619" spans="1:5" x14ac:dyDescent="0.35">
      <c r="A6619" s="125"/>
      <c r="B6619" s="126"/>
      <c r="C6619" s="50" t="s">
        <v>207</v>
      </c>
      <c r="D6619" s="28">
        <v>0.95</v>
      </c>
      <c r="E6619" s="27">
        <v>0</v>
      </c>
    </row>
    <row r="6620" spans="1:5" x14ac:dyDescent="0.35">
      <c r="A6620" s="125"/>
      <c r="B6620" s="126"/>
      <c r="C6620" s="50" t="s">
        <v>208</v>
      </c>
      <c r="D6620" s="28">
        <v>1</v>
      </c>
      <c r="E6620" s="27">
        <v>0</v>
      </c>
    </row>
    <row r="6621" spans="1:5" x14ac:dyDescent="0.35">
      <c r="A6621" s="125"/>
      <c r="B6621" s="126"/>
      <c r="C6621" s="49" t="s">
        <v>134</v>
      </c>
      <c r="D6621" s="26" t="s">
        <v>136</v>
      </c>
      <c r="E6621" s="26" t="s">
        <v>136</v>
      </c>
    </row>
    <row r="6622" spans="1:5" x14ac:dyDescent="0.35">
      <c r="A6622" s="125"/>
      <c r="B6622" s="126"/>
    </row>
    <row r="6623" spans="1:5" x14ac:dyDescent="0.35">
      <c r="A6623" s="125"/>
      <c r="B6623" s="126"/>
    </row>
    <row r="6624" spans="1:5" x14ac:dyDescent="0.35">
      <c r="A6624" s="125"/>
      <c r="B6624" s="126"/>
    </row>
    <row r="6625" spans="1:5" x14ac:dyDescent="0.35">
      <c r="A6625" s="125">
        <f>A6600+1</f>
        <v>266</v>
      </c>
      <c r="B6625" s="126" t="str">
        <f>"Lista  "  &amp;A6625&amp; "  "&amp; LOOKUP(A6625,'entrada datos Urbanizacion'!$E$5:$E$148,'entrada datos Urbanizacion'!$I$5:$I$148)</f>
        <v>Lista  266  hormigones no estructurales, limpieza,ciclópeo  (áditivos y otros)</v>
      </c>
      <c r="C6625" s="49" t="s">
        <v>252</v>
      </c>
      <c r="D6625" s="27">
        <v>0</v>
      </c>
      <c r="E6625" s="27">
        <v>0</v>
      </c>
    </row>
    <row r="6626" spans="1:5" x14ac:dyDescent="0.35">
      <c r="A6626" s="125"/>
      <c r="B6626" s="126"/>
      <c r="C6626" s="50" t="s">
        <v>189</v>
      </c>
      <c r="D6626" s="28">
        <v>0.05</v>
      </c>
      <c r="E6626" s="27">
        <v>0</v>
      </c>
    </row>
    <row r="6627" spans="1:5" x14ac:dyDescent="0.35">
      <c r="A6627" s="125"/>
      <c r="B6627" s="126"/>
      <c r="C6627" s="50" t="s">
        <v>190</v>
      </c>
      <c r="D6627" s="28">
        <v>0.1</v>
      </c>
      <c r="E6627" s="27">
        <v>0</v>
      </c>
    </row>
    <row r="6628" spans="1:5" x14ac:dyDescent="0.35">
      <c r="A6628" s="125"/>
      <c r="B6628" s="126"/>
      <c r="C6628" s="50" t="s">
        <v>191</v>
      </c>
      <c r="D6628" s="28">
        <v>0.15</v>
      </c>
      <c r="E6628" s="27">
        <v>0</v>
      </c>
    </row>
    <row r="6629" spans="1:5" x14ac:dyDescent="0.35">
      <c r="A6629" s="125"/>
      <c r="B6629" s="126"/>
      <c r="C6629" s="50" t="s">
        <v>192</v>
      </c>
      <c r="D6629" s="28">
        <v>0.2</v>
      </c>
      <c r="E6629" s="27">
        <v>0</v>
      </c>
    </row>
    <row r="6630" spans="1:5" x14ac:dyDescent="0.35">
      <c r="A6630" s="125"/>
      <c r="B6630" s="126"/>
      <c r="C6630" s="50" t="s">
        <v>193</v>
      </c>
      <c r="D6630" s="28">
        <v>0.25</v>
      </c>
      <c r="E6630" s="27">
        <v>0</v>
      </c>
    </row>
    <row r="6631" spans="1:5" x14ac:dyDescent="0.35">
      <c r="A6631" s="125"/>
      <c r="B6631" s="126"/>
      <c r="C6631" s="50" t="s">
        <v>194</v>
      </c>
      <c r="D6631" s="28">
        <v>0.3</v>
      </c>
      <c r="E6631" s="27">
        <v>0</v>
      </c>
    </row>
    <row r="6632" spans="1:5" x14ac:dyDescent="0.35">
      <c r="A6632" s="125"/>
      <c r="B6632" s="126"/>
      <c r="C6632" s="50" t="s">
        <v>195</v>
      </c>
      <c r="D6632" s="28">
        <v>0.35</v>
      </c>
      <c r="E6632" s="27">
        <v>0</v>
      </c>
    </row>
    <row r="6633" spans="1:5" x14ac:dyDescent="0.35">
      <c r="A6633" s="125"/>
      <c r="B6633" s="126"/>
      <c r="C6633" s="50" t="s">
        <v>196</v>
      </c>
      <c r="D6633" s="28">
        <v>0.4</v>
      </c>
      <c r="E6633" s="27">
        <v>0</v>
      </c>
    </row>
    <row r="6634" spans="1:5" x14ac:dyDescent="0.35">
      <c r="A6634" s="125"/>
      <c r="B6634" s="126"/>
      <c r="C6634" s="50" t="s">
        <v>197</v>
      </c>
      <c r="D6634" s="28">
        <v>0.45</v>
      </c>
      <c r="E6634" s="27">
        <v>0</v>
      </c>
    </row>
    <row r="6635" spans="1:5" x14ac:dyDescent="0.35">
      <c r="A6635" s="125"/>
      <c r="B6635" s="126"/>
      <c r="C6635" s="50" t="s">
        <v>198</v>
      </c>
      <c r="D6635" s="28">
        <v>0.5</v>
      </c>
      <c r="E6635" s="27">
        <v>0</v>
      </c>
    </row>
    <row r="6636" spans="1:5" x14ac:dyDescent="0.35">
      <c r="A6636" s="125"/>
      <c r="B6636" s="126"/>
      <c r="C6636" s="50" t="s">
        <v>199</v>
      </c>
      <c r="D6636" s="28">
        <v>0.55000000000000004</v>
      </c>
      <c r="E6636" s="27">
        <v>0</v>
      </c>
    </row>
    <row r="6637" spans="1:5" x14ac:dyDescent="0.35">
      <c r="A6637" s="125"/>
      <c r="B6637" s="126"/>
      <c r="C6637" s="50" t="s">
        <v>200</v>
      </c>
      <c r="D6637" s="28">
        <v>0.6</v>
      </c>
      <c r="E6637" s="27">
        <v>0</v>
      </c>
    </row>
    <row r="6638" spans="1:5" x14ac:dyDescent="0.35">
      <c r="A6638" s="125"/>
      <c r="B6638" s="126"/>
      <c r="C6638" s="50" t="s">
        <v>201</v>
      </c>
      <c r="D6638" s="28">
        <v>0.65</v>
      </c>
      <c r="E6638" s="27">
        <v>0</v>
      </c>
    </row>
    <row r="6639" spans="1:5" x14ac:dyDescent="0.35">
      <c r="A6639" s="125"/>
      <c r="B6639" s="126"/>
      <c r="C6639" s="50" t="s">
        <v>202</v>
      </c>
      <c r="D6639" s="28">
        <v>0.7</v>
      </c>
      <c r="E6639" s="27">
        <v>0</v>
      </c>
    </row>
    <row r="6640" spans="1:5" x14ac:dyDescent="0.35">
      <c r="A6640" s="125"/>
      <c r="B6640" s="126"/>
      <c r="C6640" s="50" t="s">
        <v>203</v>
      </c>
      <c r="D6640" s="28">
        <v>0.75</v>
      </c>
      <c r="E6640" s="27">
        <v>0</v>
      </c>
    </row>
    <row r="6641" spans="1:5" x14ac:dyDescent="0.35">
      <c r="A6641" s="125"/>
      <c r="B6641" s="126"/>
      <c r="C6641" s="50" t="s">
        <v>204</v>
      </c>
      <c r="D6641" s="28">
        <v>0.8</v>
      </c>
      <c r="E6641" s="27">
        <v>0</v>
      </c>
    </row>
    <row r="6642" spans="1:5" x14ac:dyDescent="0.35">
      <c r="A6642" s="125"/>
      <c r="B6642" s="126"/>
      <c r="C6642" s="50" t="s">
        <v>205</v>
      </c>
      <c r="D6642" s="28">
        <v>0.85</v>
      </c>
      <c r="E6642" s="27">
        <v>0</v>
      </c>
    </row>
    <row r="6643" spans="1:5" x14ac:dyDescent="0.35">
      <c r="A6643" s="125"/>
      <c r="B6643" s="126"/>
      <c r="C6643" s="50" t="s">
        <v>206</v>
      </c>
      <c r="D6643" s="28">
        <v>0.9</v>
      </c>
      <c r="E6643" s="27">
        <v>0</v>
      </c>
    </row>
    <row r="6644" spans="1:5" x14ac:dyDescent="0.35">
      <c r="A6644" s="125"/>
      <c r="B6644" s="126"/>
      <c r="C6644" s="50" t="s">
        <v>207</v>
      </c>
      <c r="D6644" s="28">
        <v>0.95</v>
      </c>
      <c r="E6644" s="27">
        <v>0</v>
      </c>
    </row>
    <row r="6645" spans="1:5" x14ac:dyDescent="0.35">
      <c r="A6645" s="125"/>
      <c r="B6645" s="126"/>
      <c r="C6645" s="50" t="s">
        <v>208</v>
      </c>
      <c r="D6645" s="28">
        <v>1</v>
      </c>
      <c r="E6645" s="27">
        <v>0</v>
      </c>
    </row>
    <row r="6646" spans="1:5" x14ac:dyDescent="0.35">
      <c r="A6646" s="125"/>
      <c r="B6646" s="126"/>
      <c r="C6646" s="49" t="s">
        <v>134</v>
      </c>
      <c r="D6646" s="26" t="s">
        <v>136</v>
      </c>
      <c r="E6646" s="26" t="s">
        <v>136</v>
      </c>
    </row>
    <row r="6647" spans="1:5" x14ac:dyDescent="0.35">
      <c r="A6647" s="125"/>
      <c r="B6647" s="126"/>
    </row>
    <row r="6648" spans="1:5" x14ac:dyDescent="0.35">
      <c r="A6648" s="125"/>
      <c r="B6648" s="126"/>
    </row>
    <row r="6649" spans="1:5" x14ac:dyDescent="0.35">
      <c r="A6649" s="125"/>
      <c r="B6649" s="126"/>
    </row>
    <row r="6650" spans="1:5" x14ac:dyDescent="0.35">
      <c r="A6650" s="125">
        <f>A6625+1</f>
        <v>267</v>
      </c>
      <c r="B6650" s="126" t="str">
        <f>"Lista  "  &amp;A6650&amp; "  "&amp; LOOKUP(A6650,'entrada datos Urbanizacion'!$E$5:$E$148,'entrada datos Urbanizacion'!$I$5:$I$148)</f>
        <v>Lista  267  morteros (cemento)</v>
      </c>
      <c r="C6650" s="49" t="s">
        <v>252</v>
      </c>
      <c r="D6650" s="27">
        <v>0</v>
      </c>
      <c r="E6650" s="27">
        <v>0</v>
      </c>
    </row>
    <row r="6651" spans="1:5" x14ac:dyDescent="0.35">
      <c r="A6651" s="125"/>
      <c r="B6651" s="126"/>
      <c r="C6651" s="50" t="s">
        <v>189</v>
      </c>
      <c r="D6651" s="28">
        <v>0.05</v>
      </c>
      <c r="E6651" s="27">
        <v>0</v>
      </c>
    </row>
    <row r="6652" spans="1:5" x14ac:dyDescent="0.35">
      <c r="A6652" s="125"/>
      <c r="B6652" s="126"/>
      <c r="C6652" s="50" t="s">
        <v>190</v>
      </c>
      <c r="D6652" s="28">
        <v>0.1</v>
      </c>
      <c r="E6652" s="27">
        <v>0</v>
      </c>
    </row>
    <row r="6653" spans="1:5" x14ac:dyDescent="0.35">
      <c r="A6653" s="125"/>
      <c r="B6653" s="126"/>
      <c r="C6653" s="50" t="s">
        <v>191</v>
      </c>
      <c r="D6653" s="28">
        <v>0.15</v>
      </c>
      <c r="E6653" s="27">
        <v>0</v>
      </c>
    </row>
    <row r="6654" spans="1:5" x14ac:dyDescent="0.35">
      <c r="A6654" s="125"/>
      <c r="B6654" s="126"/>
      <c r="C6654" s="50" t="s">
        <v>192</v>
      </c>
      <c r="D6654" s="28">
        <v>0.2</v>
      </c>
      <c r="E6654" s="27">
        <v>0</v>
      </c>
    </row>
    <row r="6655" spans="1:5" x14ac:dyDescent="0.35">
      <c r="A6655" s="125"/>
      <c r="B6655" s="126"/>
      <c r="C6655" s="50" t="s">
        <v>193</v>
      </c>
      <c r="D6655" s="28">
        <v>0.25</v>
      </c>
      <c r="E6655" s="27">
        <v>0</v>
      </c>
    </row>
    <row r="6656" spans="1:5" x14ac:dyDescent="0.35">
      <c r="A6656" s="125"/>
      <c r="B6656" s="126"/>
      <c r="C6656" s="50" t="s">
        <v>194</v>
      </c>
      <c r="D6656" s="28">
        <v>0.3</v>
      </c>
      <c r="E6656" s="27">
        <v>0</v>
      </c>
    </row>
    <row r="6657" spans="1:5" x14ac:dyDescent="0.35">
      <c r="A6657" s="125"/>
      <c r="B6657" s="126"/>
      <c r="C6657" s="50" t="s">
        <v>195</v>
      </c>
      <c r="D6657" s="28">
        <v>0.35</v>
      </c>
      <c r="E6657" s="27">
        <v>0</v>
      </c>
    </row>
    <row r="6658" spans="1:5" x14ac:dyDescent="0.35">
      <c r="A6658" s="125"/>
      <c r="B6658" s="126"/>
      <c r="C6658" s="50" t="s">
        <v>196</v>
      </c>
      <c r="D6658" s="28">
        <v>0.4</v>
      </c>
      <c r="E6658" s="27">
        <v>0</v>
      </c>
    </row>
    <row r="6659" spans="1:5" x14ac:dyDescent="0.35">
      <c r="A6659" s="125"/>
      <c r="B6659" s="126"/>
      <c r="C6659" s="50" t="s">
        <v>197</v>
      </c>
      <c r="D6659" s="28">
        <v>0.45</v>
      </c>
      <c r="E6659" s="27">
        <v>0</v>
      </c>
    </row>
    <row r="6660" spans="1:5" x14ac:dyDescent="0.35">
      <c r="A6660" s="125"/>
      <c r="B6660" s="126"/>
      <c r="C6660" s="50" t="s">
        <v>198</v>
      </c>
      <c r="D6660" s="28">
        <v>0.5</v>
      </c>
      <c r="E6660" s="27">
        <v>0</v>
      </c>
    </row>
    <row r="6661" spans="1:5" x14ac:dyDescent="0.35">
      <c r="A6661" s="125"/>
      <c r="B6661" s="126"/>
      <c r="C6661" s="50" t="s">
        <v>199</v>
      </c>
      <c r="D6661" s="28">
        <v>0.55000000000000004</v>
      </c>
      <c r="E6661" s="27">
        <v>0</v>
      </c>
    </row>
    <row r="6662" spans="1:5" x14ac:dyDescent="0.35">
      <c r="A6662" s="125"/>
      <c r="B6662" s="126"/>
      <c r="C6662" s="50" t="s">
        <v>200</v>
      </c>
      <c r="D6662" s="28">
        <v>0.6</v>
      </c>
      <c r="E6662" s="27">
        <v>0</v>
      </c>
    </row>
    <row r="6663" spans="1:5" x14ac:dyDescent="0.35">
      <c r="A6663" s="125"/>
      <c r="B6663" s="126"/>
      <c r="C6663" s="50" t="s">
        <v>201</v>
      </c>
      <c r="D6663" s="28">
        <v>0.65</v>
      </c>
      <c r="E6663" s="27">
        <v>0</v>
      </c>
    </row>
    <row r="6664" spans="1:5" x14ac:dyDescent="0.35">
      <c r="A6664" s="125"/>
      <c r="B6664" s="126"/>
      <c r="C6664" s="50" t="s">
        <v>202</v>
      </c>
      <c r="D6664" s="28">
        <v>0.7</v>
      </c>
      <c r="E6664" s="27">
        <v>0</v>
      </c>
    </row>
    <row r="6665" spans="1:5" x14ac:dyDescent="0.35">
      <c r="A6665" s="125"/>
      <c r="B6665" s="126"/>
      <c r="C6665" s="50" t="s">
        <v>203</v>
      </c>
      <c r="D6665" s="28">
        <v>0.75</v>
      </c>
      <c r="E6665" s="27">
        <v>0</v>
      </c>
    </row>
    <row r="6666" spans="1:5" x14ac:dyDescent="0.35">
      <c r="A6666" s="125"/>
      <c r="B6666" s="126"/>
      <c r="C6666" s="50" t="s">
        <v>204</v>
      </c>
      <c r="D6666" s="28">
        <v>0.8</v>
      </c>
      <c r="E6666" s="27">
        <v>0</v>
      </c>
    </row>
    <row r="6667" spans="1:5" x14ac:dyDescent="0.35">
      <c r="A6667" s="125"/>
      <c r="B6667" s="126"/>
      <c r="C6667" s="50" t="s">
        <v>205</v>
      </c>
      <c r="D6667" s="28">
        <v>0.85</v>
      </c>
      <c r="E6667" s="27">
        <v>0</v>
      </c>
    </row>
    <row r="6668" spans="1:5" x14ac:dyDescent="0.35">
      <c r="A6668" s="125"/>
      <c r="B6668" s="126"/>
      <c r="C6668" s="50" t="s">
        <v>206</v>
      </c>
      <c r="D6668" s="28">
        <v>0.9</v>
      </c>
      <c r="E6668" s="27">
        <v>0</v>
      </c>
    </row>
    <row r="6669" spans="1:5" x14ac:dyDescent="0.35">
      <c r="A6669" s="125"/>
      <c r="B6669" s="126"/>
      <c r="C6669" s="50" t="s">
        <v>207</v>
      </c>
      <c r="D6669" s="28">
        <v>0.95</v>
      </c>
      <c r="E6669" s="27">
        <v>0</v>
      </c>
    </row>
    <row r="6670" spans="1:5" x14ac:dyDescent="0.35">
      <c r="A6670" s="125"/>
      <c r="B6670" s="126"/>
      <c r="C6670" s="50" t="s">
        <v>208</v>
      </c>
      <c r="D6670" s="28">
        <v>1</v>
      </c>
      <c r="E6670" s="27">
        <v>0</v>
      </c>
    </row>
    <row r="6671" spans="1:5" x14ac:dyDescent="0.35">
      <c r="A6671" s="125"/>
      <c r="B6671" s="126"/>
      <c r="C6671" s="49" t="s">
        <v>134</v>
      </c>
      <c r="D6671" s="26" t="s">
        <v>136</v>
      </c>
      <c r="E6671" s="26" t="s">
        <v>136</v>
      </c>
    </row>
    <row r="6672" spans="1:5" x14ac:dyDescent="0.35">
      <c r="A6672" s="125"/>
      <c r="B6672" s="126"/>
    </row>
    <row r="6673" spans="1:5" x14ac:dyDescent="0.35">
      <c r="A6673" s="125"/>
      <c r="B6673" s="126"/>
    </row>
    <row r="6674" spans="1:5" x14ac:dyDescent="0.35">
      <c r="A6674" s="125"/>
      <c r="B6674" s="126"/>
    </row>
    <row r="6675" spans="1:5" x14ac:dyDescent="0.35">
      <c r="A6675" s="125">
        <f>A6650+1</f>
        <v>268</v>
      </c>
      <c r="B6675" s="126" t="str">
        <f>"Lista  "  &amp;A6675&amp; "  "&amp; LOOKUP(A6675,'entrada datos Urbanizacion'!$E$5:$E$148,'entrada datos Urbanizacion'!$I$5:$I$148)</f>
        <v>Lista  268  morteros (árido grueso)</v>
      </c>
      <c r="C6675" s="49" t="s">
        <v>252</v>
      </c>
      <c r="D6675" s="27">
        <v>0</v>
      </c>
      <c r="E6675" s="27">
        <v>0</v>
      </c>
    </row>
    <row r="6676" spans="1:5" x14ac:dyDescent="0.35">
      <c r="A6676" s="125"/>
      <c r="B6676" s="126"/>
      <c r="C6676" s="50" t="s">
        <v>189</v>
      </c>
      <c r="D6676" s="28">
        <v>0.05</v>
      </c>
      <c r="E6676" s="27">
        <v>0</v>
      </c>
    </row>
    <row r="6677" spans="1:5" x14ac:dyDescent="0.35">
      <c r="A6677" s="125"/>
      <c r="B6677" s="126"/>
      <c r="C6677" s="50" t="s">
        <v>190</v>
      </c>
      <c r="D6677" s="28">
        <v>0.1</v>
      </c>
      <c r="E6677" s="27">
        <v>0</v>
      </c>
    </row>
    <row r="6678" spans="1:5" x14ac:dyDescent="0.35">
      <c r="A6678" s="125"/>
      <c r="B6678" s="126"/>
      <c r="C6678" s="50" t="s">
        <v>191</v>
      </c>
      <c r="D6678" s="28">
        <v>0.15</v>
      </c>
      <c r="E6678" s="27">
        <v>0</v>
      </c>
    </row>
    <row r="6679" spans="1:5" x14ac:dyDescent="0.35">
      <c r="A6679" s="125"/>
      <c r="B6679" s="126"/>
      <c r="C6679" s="50" t="s">
        <v>192</v>
      </c>
      <c r="D6679" s="28">
        <v>0.2</v>
      </c>
      <c r="E6679" s="27">
        <v>0</v>
      </c>
    </row>
    <row r="6680" spans="1:5" x14ac:dyDescent="0.35">
      <c r="A6680" s="125"/>
      <c r="B6680" s="126"/>
      <c r="C6680" s="50" t="s">
        <v>193</v>
      </c>
      <c r="D6680" s="28">
        <v>0.25</v>
      </c>
      <c r="E6680" s="27">
        <v>0</v>
      </c>
    </row>
    <row r="6681" spans="1:5" x14ac:dyDescent="0.35">
      <c r="A6681" s="125"/>
      <c r="B6681" s="126"/>
      <c r="C6681" s="50" t="s">
        <v>194</v>
      </c>
      <c r="D6681" s="28">
        <v>0.3</v>
      </c>
      <c r="E6681" s="27">
        <v>0</v>
      </c>
    </row>
    <row r="6682" spans="1:5" x14ac:dyDescent="0.35">
      <c r="A6682" s="125"/>
      <c r="B6682" s="126"/>
      <c r="C6682" s="50" t="s">
        <v>195</v>
      </c>
      <c r="D6682" s="28">
        <v>0.35</v>
      </c>
      <c r="E6682" s="27">
        <v>0</v>
      </c>
    </row>
    <row r="6683" spans="1:5" x14ac:dyDescent="0.35">
      <c r="A6683" s="125"/>
      <c r="B6683" s="126"/>
      <c r="C6683" s="50" t="s">
        <v>196</v>
      </c>
      <c r="D6683" s="28">
        <v>0.4</v>
      </c>
      <c r="E6683" s="27">
        <v>0</v>
      </c>
    </row>
    <row r="6684" spans="1:5" x14ac:dyDescent="0.35">
      <c r="A6684" s="125"/>
      <c r="B6684" s="126"/>
      <c r="C6684" s="50" t="s">
        <v>197</v>
      </c>
      <c r="D6684" s="28">
        <v>0.45</v>
      </c>
      <c r="E6684" s="27">
        <v>0</v>
      </c>
    </row>
    <row r="6685" spans="1:5" x14ac:dyDescent="0.35">
      <c r="A6685" s="125"/>
      <c r="B6685" s="126"/>
      <c r="C6685" s="50" t="s">
        <v>198</v>
      </c>
      <c r="D6685" s="28">
        <v>0.5</v>
      </c>
      <c r="E6685" s="27">
        <v>0</v>
      </c>
    </row>
    <row r="6686" spans="1:5" x14ac:dyDescent="0.35">
      <c r="A6686" s="125"/>
      <c r="B6686" s="126"/>
      <c r="C6686" s="50" t="s">
        <v>199</v>
      </c>
      <c r="D6686" s="28">
        <v>0.55000000000000004</v>
      </c>
      <c r="E6686" s="27">
        <v>0</v>
      </c>
    </row>
    <row r="6687" spans="1:5" x14ac:dyDescent="0.35">
      <c r="A6687" s="125"/>
      <c r="B6687" s="126"/>
      <c r="C6687" s="50" t="s">
        <v>200</v>
      </c>
      <c r="D6687" s="28">
        <v>0.6</v>
      </c>
      <c r="E6687" s="27">
        <v>0</v>
      </c>
    </row>
    <row r="6688" spans="1:5" x14ac:dyDescent="0.35">
      <c r="A6688" s="125"/>
      <c r="B6688" s="126"/>
      <c r="C6688" s="50" t="s">
        <v>201</v>
      </c>
      <c r="D6688" s="28">
        <v>0.65</v>
      </c>
      <c r="E6688" s="27">
        <v>0</v>
      </c>
    </row>
    <row r="6689" spans="1:5" x14ac:dyDescent="0.35">
      <c r="A6689" s="125"/>
      <c r="B6689" s="126"/>
      <c r="C6689" s="50" t="s">
        <v>202</v>
      </c>
      <c r="D6689" s="28">
        <v>0.7</v>
      </c>
      <c r="E6689" s="27">
        <v>0</v>
      </c>
    </row>
    <row r="6690" spans="1:5" x14ac:dyDescent="0.35">
      <c r="A6690" s="125"/>
      <c r="B6690" s="126"/>
      <c r="C6690" s="50" t="s">
        <v>203</v>
      </c>
      <c r="D6690" s="28">
        <v>0.75</v>
      </c>
      <c r="E6690" s="27">
        <v>0</v>
      </c>
    </row>
    <row r="6691" spans="1:5" x14ac:dyDescent="0.35">
      <c r="A6691" s="125"/>
      <c r="B6691" s="126"/>
      <c r="C6691" s="50" t="s">
        <v>204</v>
      </c>
      <c r="D6691" s="28">
        <v>0.8</v>
      </c>
      <c r="E6691" s="27">
        <v>0</v>
      </c>
    </row>
    <row r="6692" spans="1:5" x14ac:dyDescent="0.35">
      <c r="A6692" s="125"/>
      <c r="B6692" s="126"/>
      <c r="C6692" s="50" t="s">
        <v>205</v>
      </c>
      <c r="D6692" s="28">
        <v>0.85</v>
      </c>
      <c r="E6692" s="27">
        <v>0</v>
      </c>
    </row>
    <row r="6693" spans="1:5" x14ac:dyDescent="0.35">
      <c r="A6693" s="125"/>
      <c r="B6693" s="126"/>
      <c r="C6693" s="50" t="s">
        <v>206</v>
      </c>
      <c r="D6693" s="28">
        <v>0.9</v>
      </c>
      <c r="E6693" s="27">
        <v>0</v>
      </c>
    </row>
    <row r="6694" spans="1:5" x14ac:dyDescent="0.35">
      <c r="A6694" s="125"/>
      <c r="B6694" s="126"/>
      <c r="C6694" s="50" t="s">
        <v>207</v>
      </c>
      <c r="D6694" s="28">
        <v>0.95</v>
      </c>
      <c r="E6694" s="27">
        <v>0</v>
      </c>
    </row>
    <row r="6695" spans="1:5" x14ac:dyDescent="0.35">
      <c r="A6695" s="125"/>
      <c r="B6695" s="126"/>
      <c r="C6695" s="50" t="s">
        <v>208</v>
      </c>
      <c r="D6695" s="28">
        <v>1</v>
      </c>
      <c r="E6695" s="27">
        <v>0</v>
      </c>
    </row>
    <row r="6696" spans="1:5" x14ac:dyDescent="0.35">
      <c r="A6696" s="125"/>
      <c r="B6696" s="126"/>
      <c r="C6696" s="49" t="s">
        <v>134</v>
      </c>
      <c r="D6696" s="26" t="s">
        <v>136</v>
      </c>
      <c r="E6696" s="26" t="s">
        <v>136</v>
      </c>
    </row>
    <row r="6697" spans="1:5" x14ac:dyDescent="0.35">
      <c r="A6697" s="125"/>
      <c r="B6697" s="126"/>
    </row>
    <row r="6698" spans="1:5" x14ac:dyDescent="0.35">
      <c r="A6698" s="125"/>
      <c r="B6698" s="126"/>
    </row>
    <row r="6699" spans="1:5" x14ac:dyDescent="0.35">
      <c r="A6699" s="125"/>
      <c r="B6699" s="126"/>
    </row>
    <row r="6700" spans="1:5" x14ac:dyDescent="0.35">
      <c r="A6700" s="125">
        <f>A6675+1</f>
        <v>269</v>
      </c>
      <c r="B6700" s="126" t="str">
        <f>"Lista  "  &amp;A6700&amp; "  "&amp; LOOKUP(A6700,'entrada datos Urbanizacion'!$E$5:$E$148,'entrada datos Urbanizacion'!$I$5:$I$148)</f>
        <v>Lista  269  morteros (árido fino)</v>
      </c>
      <c r="C6700" s="49" t="s">
        <v>252</v>
      </c>
      <c r="D6700" s="27">
        <v>0</v>
      </c>
      <c r="E6700" s="27">
        <v>0</v>
      </c>
    </row>
    <row r="6701" spans="1:5" x14ac:dyDescent="0.35">
      <c r="A6701" s="125"/>
      <c r="B6701" s="126"/>
      <c r="C6701" s="50" t="s">
        <v>189</v>
      </c>
      <c r="D6701" s="28">
        <v>0.05</v>
      </c>
      <c r="E6701" s="27">
        <v>0</v>
      </c>
    </row>
    <row r="6702" spans="1:5" x14ac:dyDescent="0.35">
      <c r="A6702" s="125"/>
      <c r="B6702" s="126"/>
      <c r="C6702" s="50" t="s">
        <v>190</v>
      </c>
      <c r="D6702" s="28">
        <v>0.1</v>
      </c>
      <c r="E6702" s="27">
        <v>0</v>
      </c>
    </row>
    <row r="6703" spans="1:5" x14ac:dyDescent="0.35">
      <c r="A6703" s="125"/>
      <c r="B6703" s="126"/>
      <c r="C6703" s="50" t="s">
        <v>191</v>
      </c>
      <c r="D6703" s="28">
        <v>0.15</v>
      </c>
      <c r="E6703" s="27">
        <v>0</v>
      </c>
    </row>
    <row r="6704" spans="1:5" x14ac:dyDescent="0.35">
      <c r="A6704" s="125"/>
      <c r="B6704" s="126"/>
      <c r="C6704" s="50" t="s">
        <v>192</v>
      </c>
      <c r="D6704" s="28">
        <v>0.2</v>
      </c>
      <c r="E6704" s="27">
        <v>0</v>
      </c>
    </row>
    <row r="6705" spans="1:5" x14ac:dyDescent="0.35">
      <c r="A6705" s="125"/>
      <c r="B6705" s="126"/>
      <c r="C6705" s="50" t="s">
        <v>193</v>
      </c>
      <c r="D6705" s="28">
        <v>0.25</v>
      </c>
      <c r="E6705" s="27">
        <v>0</v>
      </c>
    </row>
    <row r="6706" spans="1:5" x14ac:dyDescent="0.35">
      <c r="A6706" s="125"/>
      <c r="B6706" s="126"/>
      <c r="C6706" s="50" t="s">
        <v>194</v>
      </c>
      <c r="D6706" s="28">
        <v>0.3</v>
      </c>
      <c r="E6706" s="27">
        <v>0</v>
      </c>
    </row>
    <row r="6707" spans="1:5" x14ac:dyDescent="0.35">
      <c r="A6707" s="125"/>
      <c r="B6707" s="126"/>
      <c r="C6707" s="50" t="s">
        <v>195</v>
      </c>
      <c r="D6707" s="28">
        <v>0.35</v>
      </c>
      <c r="E6707" s="27">
        <v>0</v>
      </c>
    </row>
    <row r="6708" spans="1:5" x14ac:dyDescent="0.35">
      <c r="A6708" s="125"/>
      <c r="B6708" s="126"/>
      <c r="C6708" s="50" t="s">
        <v>196</v>
      </c>
      <c r="D6708" s="28">
        <v>0.4</v>
      </c>
      <c r="E6708" s="27">
        <v>0</v>
      </c>
    </row>
    <row r="6709" spans="1:5" x14ac:dyDescent="0.35">
      <c r="A6709" s="125"/>
      <c r="B6709" s="126"/>
      <c r="C6709" s="50" t="s">
        <v>197</v>
      </c>
      <c r="D6709" s="28">
        <v>0.45</v>
      </c>
      <c r="E6709" s="27">
        <v>0</v>
      </c>
    </row>
    <row r="6710" spans="1:5" x14ac:dyDescent="0.35">
      <c r="A6710" s="125"/>
      <c r="B6710" s="126"/>
      <c r="C6710" s="50" t="s">
        <v>198</v>
      </c>
      <c r="D6710" s="28">
        <v>0.5</v>
      </c>
      <c r="E6710" s="27">
        <v>0</v>
      </c>
    </row>
    <row r="6711" spans="1:5" x14ac:dyDescent="0.35">
      <c r="A6711" s="125"/>
      <c r="B6711" s="126"/>
      <c r="C6711" s="50" t="s">
        <v>199</v>
      </c>
      <c r="D6711" s="28">
        <v>0.55000000000000004</v>
      </c>
      <c r="E6711" s="27">
        <v>0</v>
      </c>
    </row>
    <row r="6712" spans="1:5" x14ac:dyDescent="0.35">
      <c r="A6712" s="125"/>
      <c r="B6712" s="126"/>
      <c r="C6712" s="50" t="s">
        <v>200</v>
      </c>
      <c r="D6712" s="28">
        <v>0.6</v>
      </c>
      <c r="E6712" s="27">
        <v>0</v>
      </c>
    </row>
    <row r="6713" spans="1:5" x14ac:dyDescent="0.35">
      <c r="A6713" s="125"/>
      <c r="B6713" s="126"/>
      <c r="C6713" s="50" t="s">
        <v>201</v>
      </c>
      <c r="D6713" s="28">
        <v>0.65</v>
      </c>
      <c r="E6713" s="27">
        <v>0</v>
      </c>
    </row>
    <row r="6714" spans="1:5" x14ac:dyDescent="0.35">
      <c r="A6714" s="125"/>
      <c r="B6714" s="126"/>
      <c r="C6714" s="50" t="s">
        <v>202</v>
      </c>
      <c r="D6714" s="28">
        <v>0.7</v>
      </c>
      <c r="E6714" s="27">
        <v>0</v>
      </c>
    </row>
    <row r="6715" spans="1:5" x14ac:dyDescent="0.35">
      <c r="A6715" s="125"/>
      <c r="B6715" s="126"/>
      <c r="C6715" s="50" t="s">
        <v>203</v>
      </c>
      <c r="D6715" s="28">
        <v>0.75</v>
      </c>
      <c r="E6715" s="27">
        <v>0</v>
      </c>
    </row>
    <row r="6716" spans="1:5" x14ac:dyDescent="0.35">
      <c r="A6716" s="125"/>
      <c r="B6716" s="126"/>
      <c r="C6716" s="50" t="s">
        <v>204</v>
      </c>
      <c r="D6716" s="28">
        <v>0.8</v>
      </c>
      <c r="E6716" s="27">
        <v>0</v>
      </c>
    </row>
    <row r="6717" spans="1:5" x14ac:dyDescent="0.35">
      <c r="A6717" s="125"/>
      <c r="B6717" s="126"/>
      <c r="C6717" s="50" t="s">
        <v>205</v>
      </c>
      <c r="D6717" s="28">
        <v>0.85</v>
      </c>
      <c r="E6717" s="27">
        <v>0</v>
      </c>
    </row>
    <row r="6718" spans="1:5" x14ac:dyDescent="0.35">
      <c r="A6718" s="125"/>
      <c r="B6718" s="126"/>
      <c r="C6718" s="50" t="s">
        <v>206</v>
      </c>
      <c r="D6718" s="28">
        <v>0.9</v>
      </c>
      <c r="E6718" s="27">
        <v>0</v>
      </c>
    </row>
    <row r="6719" spans="1:5" x14ac:dyDescent="0.35">
      <c r="A6719" s="125"/>
      <c r="B6719" s="126"/>
      <c r="C6719" s="50" t="s">
        <v>207</v>
      </c>
      <c r="D6719" s="28">
        <v>0.95</v>
      </c>
      <c r="E6719" s="27">
        <v>0</v>
      </c>
    </row>
    <row r="6720" spans="1:5" x14ac:dyDescent="0.35">
      <c r="A6720" s="125"/>
      <c r="B6720" s="126"/>
      <c r="C6720" s="50" t="s">
        <v>208</v>
      </c>
      <c r="D6720" s="28">
        <v>1</v>
      </c>
      <c r="E6720" s="27">
        <v>0</v>
      </c>
    </row>
    <row r="6721" spans="1:5" x14ac:dyDescent="0.35">
      <c r="A6721" s="125"/>
      <c r="B6721" s="126"/>
      <c r="C6721" s="49" t="s">
        <v>134</v>
      </c>
      <c r="D6721" s="26" t="s">
        <v>136</v>
      </c>
      <c r="E6721" s="26" t="s">
        <v>136</v>
      </c>
    </row>
    <row r="6722" spans="1:5" x14ac:dyDescent="0.35">
      <c r="A6722" s="125"/>
      <c r="B6722" s="126"/>
    </row>
    <row r="6723" spans="1:5" x14ac:dyDescent="0.35">
      <c r="A6723" s="125"/>
      <c r="B6723" s="126"/>
    </row>
    <row r="6724" spans="1:5" x14ac:dyDescent="0.35">
      <c r="A6724" s="125"/>
      <c r="B6724" s="126"/>
    </row>
    <row r="6725" spans="1:5" x14ac:dyDescent="0.35">
      <c r="A6725" s="125">
        <f>A6700+1</f>
        <v>270</v>
      </c>
      <c r="B6725" s="126" t="str">
        <f>"Lista  "  &amp;A6725&amp; "  "&amp; LOOKUP(A6725,'entrada datos Urbanizacion'!$E$5:$E$148,'entrada datos Urbanizacion'!$I$5:$I$148)</f>
        <v>Lista  270  morteros (áditivos y otros)</v>
      </c>
      <c r="C6725" s="49" t="s">
        <v>252</v>
      </c>
      <c r="D6725" s="27">
        <v>0</v>
      </c>
      <c r="E6725" s="27">
        <v>0</v>
      </c>
    </row>
    <row r="6726" spans="1:5" x14ac:dyDescent="0.35">
      <c r="A6726" s="125"/>
      <c r="B6726" s="126"/>
      <c r="C6726" s="50" t="s">
        <v>189</v>
      </c>
      <c r="D6726" s="28">
        <v>0.05</v>
      </c>
      <c r="E6726" s="27">
        <v>0</v>
      </c>
    </row>
    <row r="6727" spans="1:5" x14ac:dyDescent="0.35">
      <c r="A6727" s="125"/>
      <c r="B6727" s="126"/>
      <c r="C6727" s="50" t="s">
        <v>190</v>
      </c>
      <c r="D6727" s="28">
        <v>0.1</v>
      </c>
      <c r="E6727" s="27">
        <v>0</v>
      </c>
    </row>
    <row r="6728" spans="1:5" x14ac:dyDescent="0.35">
      <c r="A6728" s="125"/>
      <c r="B6728" s="126"/>
      <c r="C6728" s="50" t="s">
        <v>191</v>
      </c>
      <c r="D6728" s="28">
        <v>0.15</v>
      </c>
      <c r="E6728" s="27">
        <v>0</v>
      </c>
    </row>
    <row r="6729" spans="1:5" x14ac:dyDescent="0.35">
      <c r="A6729" s="125"/>
      <c r="B6729" s="126"/>
      <c r="C6729" s="50" t="s">
        <v>192</v>
      </c>
      <c r="D6729" s="28">
        <v>0.2</v>
      </c>
      <c r="E6729" s="27">
        <v>0</v>
      </c>
    </row>
    <row r="6730" spans="1:5" x14ac:dyDescent="0.35">
      <c r="A6730" s="125"/>
      <c r="B6730" s="126"/>
      <c r="C6730" s="50" t="s">
        <v>193</v>
      </c>
      <c r="D6730" s="28">
        <v>0.25</v>
      </c>
      <c r="E6730" s="27">
        <v>0</v>
      </c>
    </row>
    <row r="6731" spans="1:5" x14ac:dyDescent="0.35">
      <c r="A6731" s="125"/>
      <c r="B6731" s="126"/>
      <c r="C6731" s="50" t="s">
        <v>194</v>
      </c>
      <c r="D6731" s="28">
        <v>0.3</v>
      </c>
      <c r="E6731" s="27">
        <v>0</v>
      </c>
    </row>
    <row r="6732" spans="1:5" x14ac:dyDescent="0.35">
      <c r="A6732" s="125"/>
      <c r="B6732" s="126"/>
      <c r="C6732" s="50" t="s">
        <v>195</v>
      </c>
      <c r="D6732" s="28">
        <v>0.35</v>
      </c>
      <c r="E6732" s="27">
        <v>0</v>
      </c>
    </row>
    <row r="6733" spans="1:5" x14ac:dyDescent="0.35">
      <c r="A6733" s="125"/>
      <c r="B6733" s="126"/>
      <c r="C6733" s="50" t="s">
        <v>196</v>
      </c>
      <c r="D6733" s="28">
        <v>0.4</v>
      </c>
      <c r="E6733" s="27">
        <v>0</v>
      </c>
    </row>
    <row r="6734" spans="1:5" x14ac:dyDescent="0.35">
      <c r="A6734" s="125"/>
      <c r="B6734" s="126"/>
      <c r="C6734" s="50" t="s">
        <v>197</v>
      </c>
      <c r="D6734" s="28">
        <v>0.45</v>
      </c>
      <c r="E6734" s="27">
        <v>0</v>
      </c>
    </row>
    <row r="6735" spans="1:5" x14ac:dyDescent="0.35">
      <c r="A6735" s="125"/>
      <c r="B6735" s="126"/>
      <c r="C6735" s="50" t="s">
        <v>198</v>
      </c>
      <c r="D6735" s="28">
        <v>0.5</v>
      </c>
      <c r="E6735" s="27">
        <v>0</v>
      </c>
    </row>
    <row r="6736" spans="1:5" x14ac:dyDescent="0.35">
      <c r="A6736" s="125"/>
      <c r="B6736" s="126"/>
      <c r="C6736" s="50" t="s">
        <v>199</v>
      </c>
      <c r="D6736" s="28">
        <v>0.55000000000000004</v>
      </c>
      <c r="E6736" s="27">
        <v>0</v>
      </c>
    </row>
    <row r="6737" spans="1:5" x14ac:dyDescent="0.35">
      <c r="A6737" s="125"/>
      <c r="B6737" s="126"/>
      <c r="C6737" s="50" t="s">
        <v>200</v>
      </c>
      <c r="D6737" s="28">
        <v>0.6</v>
      </c>
      <c r="E6737" s="27">
        <v>0</v>
      </c>
    </row>
    <row r="6738" spans="1:5" x14ac:dyDescent="0.35">
      <c r="A6738" s="125"/>
      <c r="B6738" s="126"/>
      <c r="C6738" s="50" t="s">
        <v>201</v>
      </c>
      <c r="D6738" s="28">
        <v>0.65</v>
      </c>
      <c r="E6738" s="27">
        <v>0</v>
      </c>
    </row>
    <row r="6739" spans="1:5" x14ac:dyDescent="0.35">
      <c r="A6739" s="125"/>
      <c r="B6739" s="126"/>
      <c r="C6739" s="50" t="s">
        <v>202</v>
      </c>
      <c r="D6739" s="28">
        <v>0.7</v>
      </c>
      <c r="E6739" s="27">
        <v>0</v>
      </c>
    </row>
    <row r="6740" spans="1:5" x14ac:dyDescent="0.35">
      <c r="A6740" s="125"/>
      <c r="B6740" s="126"/>
      <c r="C6740" s="50" t="s">
        <v>203</v>
      </c>
      <c r="D6740" s="28">
        <v>0.75</v>
      </c>
      <c r="E6740" s="27">
        <v>0</v>
      </c>
    </row>
    <row r="6741" spans="1:5" x14ac:dyDescent="0.35">
      <c r="A6741" s="125"/>
      <c r="B6741" s="126"/>
      <c r="C6741" s="50" t="s">
        <v>204</v>
      </c>
      <c r="D6741" s="28">
        <v>0.8</v>
      </c>
      <c r="E6741" s="27">
        <v>0</v>
      </c>
    </row>
    <row r="6742" spans="1:5" x14ac:dyDescent="0.35">
      <c r="A6742" s="125"/>
      <c r="B6742" s="126"/>
      <c r="C6742" s="50" t="s">
        <v>205</v>
      </c>
      <c r="D6742" s="28">
        <v>0.85</v>
      </c>
      <c r="E6742" s="27">
        <v>0</v>
      </c>
    </row>
    <row r="6743" spans="1:5" x14ac:dyDescent="0.35">
      <c r="A6743" s="125"/>
      <c r="B6743" s="126"/>
      <c r="C6743" s="50" t="s">
        <v>206</v>
      </c>
      <c r="D6743" s="28">
        <v>0.9</v>
      </c>
      <c r="E6743" s="27">
        <v>0</v>
      </c>
    </row>
    <row r="6744" spans="1:5" x14ac:dyDescent="0.35">
      <c r="A6744" s="125"/>
      <c r="B6744" s="126"/>
      <c r="C6744" s="50" t="s">
        <v>207</v>
      </c>
      <c r="D6744" s="28">
        <v>0.95</v>
      </c>
      <c r="E6744" s="27">
        <v>0</v>
      </c>
    </row>
    <row r="6745" spans="1:5" x14ac:dyDescent="0.35">
      <c r="A6745" s="125"/>
      <c r="B6745" s="126"/>
      <c r="C6745" s="50" t="s">
        <v>208</v>
      </c>
      <c r="D6745" s="28">
        <v>1</v>
      </c>
      <c r="E6745" s="27">
        <v>0</v>
      </c>
    </row>
    <row r="6746" spans="1:5" x14ac:dyDescent="0.35">
      <c r="A6746" s="125"/>
      <c r="B6746" s="126"/>
      <c r="C6746" s="49" t="s">
        <v>134</v>
      </c>
      <c r="D6746" s="26" t="s">
        <v>136</v>
      </c>
      <c r="E6746" s="26" t="s">
        <v>136</v>
      </c>
    </row>
    <row r="6747" spans="1:5" x14ac:dyDescent="0.35">
      <c r="A6747" s="125"/>
      <c r="B6747" s="126"/>
    </row>
    <row r="6748" spans="1:5" x14ac:dyDescent="0.35">
      <c r="A6748" s="125"/>
      <c r="B6748" s="126"/>
    </row>
    <row r="6749" spans="1:5" x14ac:dyDescent="0.35">
      <c r="A6749" s="125"/>
      <c r="B6749" s="126"/>
    </row>
    <row r="6750" spans="1:5" ht="15" customHeight="1" x14ac:dyDescent="0.35">
      <c r="A6750" s="125">
        <f>A6725+1</f>
        <v>271</v>
      </c>
      <c r="B6750" s="126" t="str">
        <f>"Lista  "  &amp;A6750&amp; "  "&amp; LOOKUP(A6750,'entrada datos Urbanizacion'!$E$5:$E$148,'entrada datos Urbanizacion'!$I$5:$I$148)</f>
        <v>Lista  271  otros</v>
      </c>
      <c r="C6750" s="49" t="s">
        <v>252</v>
      </c>
      <c r="D6750" s="27">
        <v>0</v>
      </c>
      <c r="E6750" s="27">
        <v>0</v>
      </c>
    </row>
    <row r="6751" spans="1:5" x14ac:dyDescent="0.35">
      <c r="A6751" s="125"/>
      <c r="B6751" s="126"/>
      <c r="C6751" s="50" t="s">
        <v>189</v>
      </c>
      <c r="D6751" s="28">
        <v>0.05</v>
      </c>
      <c r="E6751" s="27">
        <v>0</v>
      </c>
    </row>
    <row r="6752" spans="1:5" x14ac:dyDescent="0.35">
      <c r="A6752" s="125"/>
      <c r="B6752" s="126"/>
      <c r="C6752" s="50" t="s">
        <v>190</v>
      </c>
      <c r="D6752" s="28">
        <v>0.1</v>
      </c>
      <c r="E6752" s="27">
        <v>0</v>
      </c>
    </row>
    <row r="6753" spans="1:5" x14ac:dyDescent="0.35">
      <c r="A6753" s="125"/>
      <c r="B6753" s="126"/>
      <c r="C6753" s="50" t="s">
        <v>191</v>
      </c>
      <c r="D6753" s="28">
        <v>0.15</v>
      </c>
      <c r="E6753" s="27">
        <v>0</v>
      </c>
    </row>
    <row r="6754" spans="1:5" x14ac:dyDescent="0.35">
      <c r="A6754" s="125"/>
      <c r="B6754" s="126"/>
      <c r="C6754" s="50" t="s">
        <v>192</v>
      </c>
      <c r="D6754" s="28">
        <v>0.2</v>
      </c>
      <c r="E6754" s="27">
        <v>0</v>
      </c>
    </row>
    <row r="6755" spans="1:5" x14ac:dyDescent="0.35">
      <c r="A6755" s="125"/>
      <c r="B6755" s="126"/>
      <c r="C6755" s="50" t="s">
        <v>193</v>
      </c>
      <c r="D6755" s="28">
        <v>0.25</v>
      </c>
      <c r="E6755" s="27">
        <v>0</v>
      </c>
    </row>
    <row r="6756" spans="1:5" x14ac:dyDescent="0.35">
      <c r="A6756" s="125"/>
      <c r="B6756" s="126"/>
      <c r="C6756" s="50" t="s">
        <v>194</v>
      </c>
      <c r="D6756" s="28">
        <v>0.3</v>
      </c>
      <c r="E6756" s="27">
        <v>0</v>
      </c>
    </row>
    <row r="6757" spans="1:5" x14ac:dyDescent="0.35">
      <c r="A6757" s="125"/>
      <c r="B6757" s="126"/>
      <c r="C6757" s="50" t="s">
        <v>195</v>
      </c>
      <c r="D6757" s="28">
        <v>0.35</v>
      </c>
      <c r="E6757" s="27">
        <v>0</v>
      </c>
    </row>
    <row r="6758" spans="1:5" x14ac:dyDescent="0.35">
      <c r="A6758" s="125"/>
      <c r="B6758" s="126"/>
      <c r="C6758" s="50" t="s">
        <v>196</v>
      </c>
      <c r="D6758" s="28">
        <v>0.4</v>
      </c>
      <c r="E6758" s="27">
        <v>0</v>
      </c>
    </row>
    <row r="6759" spans="1:5" x14ac:dyDescent="0.35">
      <c r="A6759" s="125"/>
      <c r="B6759" s="126"/>
      <c r="C6759" s="50" t="s">
        <v>197</v>
      </c>
      <c r="D6759" s="28">
        <v>0.45</v>
      </c>
      <c r="E6759" s="27">
        <v>0</v>
      </c>
    </row>
    <row r="6760" spans="1:5" x14ac:dyDescent="0.35">
      <c r="A6760" s="125"/>
      <c r="B6760" s="126"/>
      <c r="C6760" s="50" t="s">
        <v>198</v>
      </c>
      <c r="D6760" s="28">
        <v>0.5</v>
      </c>
      <c r="E6760" s="27">
        <v>0</v>
      </c>
    </row>
    <row r="6761" spans="1:5" x14ac:dyDescent="0.35">
      <c r="A6761" s="125"/>
      <c r="B6761" s="126"/>
      <c r="C6761" s="50" t="s">
        <v>199</v>
      </c>
      <c r="D6761" s="28">
        <v>0.55000000000000004</v>
      </c>
      <c r="E6761" s="27">
        <v>0</v>
      </c>
    </row>
    <row r="6762" spans="1:5" x14ac:dyDescent="0.35">
      <c r="A6762" s="125"/>
      <c r="B6762" s="126"/>
      <c r="C6762" s="50" t="s">
        <v>200</v>
      </c>
      <c r="D6762" s="28">
        <v>0.6</v>
      </c>
      <c r="E6762" s="27">
        <v>0</v>
      </c>
    </row>
    <row r="6763" spans="1:5" x14ac:dyDescent="0.35">
      <c r="A6763" s="125"/>
      <c r="B6763" s="126"/>
      <c r="C6763" s="50" t="s">
        <v>201</v>
      </c>
      <c r="D6763" s="28">
        <v>0.65</v>
      </c>
      <c r="E6763" s="27">
        <v>0</v>
      </c>
    </row>
    <row r="6764" spans="1:5" x14ac:dyDescent="0.35">
      <c r="A6764" s="125"/>
      <c r="B6764" s="126"/>
      <c r="C6764" s="50" t="s">
        <v>202</v>
      </c>
      <c r="D6764" s="28">
        <v>0.7</v>
      </c>
      <c r="E6764" s="27">
        <v>0</v>
      </c>
    </row>
    <row r="6765" spans="1:5" x14ac:dyDescent="0.35">
      <c r="A6765" s="125"/>
      <c r="B6765" s="126"/>
      <c r="C6765" s="50" t="s">
        <v>203</v>
      </c>
      <c r="D6765" s="28">
        <v>0.75</v>
      </c>
      <c r="E6765" s="27">
        <v>0</v>
      </c>
    </row>
    <row r="6766" spans="1:5" x14ac:dyDescent="0.35">
      <c r="A6766" s="125"/>
      <c r="B6766" s="126"/>
      <c r="C6766" s="50" t="s">
        <v>204</v>
      </c>
      <c r="D6766" s="28">
        <v>0.8</v>
      </c>
      <c r="E6766" s="27">
        <v>0</v>
      </c>
    </row>
    <row r="6767" spans="1:5" x14ac:dyDescent="0.35">
      <c r="A6767" s="125"/>
      <c r="B6767" s="126"/>
      <c r="C6767" s="50" t="s">
        <v>205</v>
      </c>
      <c r="D6767" s="28">
        <v>0.85</v>
      </c>
      <c r="E6767" s="27">
        <v>0</v>
      </c>
    </row>
    <row r="6768" spans="1:5" x14ac:dyDescent="0.35">
      <c r="A6768" s="125"/>
      <c r="B6768" s="126"/>
      <c r="C6768" s="50" t="s">
        <v>206</v>
      </c>
      <c r="D6768" s="28">
        <v>0.9</v>
      </c>
      <c r="E6768" s="27">
        <v>0</v>
      </c>
    </row>
    <row r="6769" spans="1:5" x14ac:dyDescent="0.35">
      <c r="A6769" s="125"/>
      <c r="B6769" s="126"/>
      <c r="C6769" s="50" t="s">
        <v>207</v>
      </c>
      <c r="D6769" s="28">
        <v>0.95</v>
      </c>
      <c r="E6769" s="27">
        <v>0</v>
      </c>
    </row>
    <row r="6770" spans="1:5" x14ac:dyDescent="0.35">
      <c r="A6770" s="125"/>
      <c r="B6770" s="126"/>
      <c r="C6770" s="50" t="s">
        <v>208</v>
      </c>
      <c r="D6770" s="28">
        <v>1</v>
      </c>
      <c r="E6770" s="27">
        <v>0</v>
      </c>
    </row>
    <row r="6771" spans="1:5" x14ac:dyDescent="0.35">
      <c r="A6771" s="125"/>
      <c r="B6771" s="126"/>
      <c r="C6771" s="49" t="s">
        <v>134</v>
      </c>
      <c r="D6771" s="26" t="s">
        <v>136</v>
      </c>
      <c r="E6771" s="26" t="s">
        <v>136</v>
      </c>
    </row>
    <row r="6772" spans="1:5" x14ac:dyDescent="0.35">
      <c r="A6772" s="125"/>
      <c r="B6772" s="126"/>
    </row>
    <row r="6773" spans="1:5" x14ac:dyDescent="0.35">
      <c r="A6773" s="125"/>
      <c r="B6773" s="126"/>
    </row>
    <row r="6774" spans="1:5" x14ac:dyDescent="0.35">
      <c r="A6774" s="125"/>
      <c r="B6774" s="126"/>
    </row>
    <row r="6775" spans="1:5" x14ac:dyDescent="0.35">
      <c r="A6775" s="125">
        <f>A6750+1</f>
        <v>272</v>
      </c>
      <c r="B6775" s="126" t="str">
        <f>"Lista  "  &amp;A6775&amp; "  "&amp; LOOKUP(A6775,'entrada datos Urbanizacion'!$E$5:$E$148,'entrada datos Urbanizacion'!$I$5:$I$148)</f>
        <v>Lista  272  acero  armaduras</v>
      </c>
      <c r="C6775" s="49" t="s">
        <v>252</v>
      </c>
      <c r="D6775" s="27">
        <v>0</v>
      </c>
      <c r="E6775" s="27">
        <v>0</v>
      </c>
    </row>
    <row r="6776" spans="1:5" x14ac:dyDescent="0.35">
      <c r="A6776" s="125"/>
      <c r="B6776" s="126"/>
      <c r="C6776" s="50" t="s">
        <v>189</v>
      </c>
      <c r="D6776" s="28">
        <v>0.05</v>
      </c>
      <c r="E6776" s="27">
        <v>0</v>
      </c>
    </row>
    <row r="6777" spans="1:5" x14ac:dyDescent="0.35">
      <c r="A6777" s="125"/>
      <c r="B6777" s="126"/>
      <c r="C6777" s="50" t="s">
        <v>190</v>
      </c>
      <c r="D6777" s="28">
        <v>0.1</v>
      </c>
      <c r="E6777" s="27">
        <v>0</v>
      </c>
    </row>
    <row r="6778" spans="1:5" x14ac:dyDescent="0.35">
      <c r="A6778" s="125"/>
      <c r="B6778" s="126"/>
      <c r="C6778" s="50" t="s">
        <v>191</v>
      </c>
      <c r="D6778" s="28">
        <v>0.15</v>
      </c>
      <c r="E6778" s="27">
        <v>0</v>
      </c>
    </row>
    <row r="6779" spans="1:5" x14ac:dyDescent="0.35">
      <c r="A6779" s="125"/>
      <c r="B6779" s="126"/>
      <c r="C6779" s="50" t="s">
        <v>192</v>
      </c>
      <c r="D6779" s="28">
        <v>0.2</v>
      </c>
      <c r="E6779" s="27">
        <v>0</v>
      </c>
    </row>
    <row r="6780" spans="1:5" x14ac:dyDescent="0.35">
      <c r="A6780" s="125"/>
      <c r="B6780" s="126"/>
      <c r="C6780" s="50" t="s">
        <v>193</v>
      </c>
      <c r="D6780" s="28">
        <v>0.25</v>
      </c>
      <c r="E6780" s="27">
        <v>0</v>
      </c>
    </row>
    <row r="6781" spans="1:5" x14ac:dyDescent="0.35">
      <c r="A6781" s="125"/>
      <c r="B6781" s="126"/>
      <c r="C6781" s="50" t="s">
        <v>194</v>
      </c>
      <c r="D6781" s="28">
        <v>0.3</v>
      </c>
      <c r="E6781" s="27">
        <v>0</v>
      </c>
    </row>
    <row r="6782" spans="1:5" x14ac:dyDescent="0.35">
      <c r="A6782" s="125"/>
      <c r="B6782" s="126"/>
      <c r="C6782" s="50" t="s">
        <v>195</v>
      </c>
      <c r="D6782" s="28">
        <v>0.35</v>
      </c>
      <c r="E6782" s="27">
        <v>0</v>
      </c>
    </row>
    <row r="6783" spans="1:5" x14ac:dyDescent="0.35">
      <c r="A6783" s="125"/>
      <c r="B6783" s="126"/>
      <c r="C6783" s="50" t="s">
        <v>196</v>
      </c>
      <c r="D6783" s="28">
        <v>0.4</v>
      </c>
      <c r="E6783" s="27">
        <v>0</v>
      </c>
    </row>
    <row r="6784" spans="1:5" x14ac:dyDescent="0.35">
      <c r="A6784" s="125"/>
      <c r="B6784" s="126"/>
      <c r="C6784" s="50" t="s">
        <v>197</v>
      </c>
      <c r="D6784" s="28">
        <v>0.45</v>
      </c>
      <c r="E6784" s="27">
        <v>0</v>
      </c>
    </row>
    <row r="6785" spans="1:5" x14ac:dyDescent="0.35">
      <c r="A6785" s="125"/>
      <c r="B6785" s="126"/>
      <c r="C6785" s="50" t="s">
        <v>198</v>
      </c>
      <c r="D6785" s="28">
        <v>0.5</v>
      </c>
      <c r="E6785" s="27">
        <v>0</v>
      </c>
    </row>
    <row r="6786" spans="1:5" x14ac:dyDescent="0.35">
      <c r="A6786" s="125"/>
      <c r="B6786" s="126"/>
      <c r="C6786" s="50" t="s">
        <v>199</v>
      </c>
      <c r="D6786" s="28">
        <v>0.55000000000000004</v>
      </c>
      <c r="E6786" s="27">
        <v>0</v>
      </c>
    </row>
    <row r="6787" spans="1:5" x14ac:dyDescent="0.35">
      <c r="A6787" s="125"/>
      <c r="B6787" s="126"/>
      <c r="C6787" s="50" t="s">
        <v>200</v>
      </c>
      <c r="D6787" s="28">
        <v>0.6</v>
      </c>
      <c r="E6787" s="27">
        <v>0</v>
      </c>
    </row>
    <row r="6788" spans="1:5" x14ac:dyDescent="0.35">
      <c r="A6788" s="125"/>
      <c r="B6788" s="126"/>
      <c r="C6788" s="50" t="s">
        <v>201</v>
      </c>
      <c r="D6788" s="28">
        <v>0.65</v>
      </c>
      <c r="E6788" s="27">
        <v>0</v>
      </c>
    </row>
    <row r="6789" spans="1:5" x14ac:dyDescent="0.35">
      <c r="A6789" s="125"/>
      <c r="B6789" s="126"/>
      <c r="C6789" s="50" t="s">
        <v>202</v>
      </c>
      <c r="D6789" s="28">
        <v>0.7</v>
      </c>
      <c r="E6789" s="27">
        <v>0</v>
      </c>
    </row>
    <row r="6790" spans="1:5" x14ac:dyDescent="0.35">
      <c r="A6790" s="125"/>
      <c r="B6790" s="126"/>
      <c r="C6790" s="50" t="s">
        <v>203</v>
      </c>
      <c r="D6790" s="28">
        <v>0.75</v>
      </c>
      <c r="E6790" s="27">
        <v>0</v>
      </c>
    </row>
    <row r="6791" spans="1:5" x14ac:dyDescent="0.35">
      <c r="A6791" s="125"/>
      <c r="B6791" s="126"/>
      <c r="C6791" s="50" t="s">
        <v>204</v>
      </c>
      <c r="D6791" s="28">
        <v>0.8</v>
      </c>
      <c r="E6791" s="27">
        <v>0</v>
      </c>
    </row>
    <row r="6792" spans="1:5" x14ac:dyDescent="0.35">
      <c r="A6792" s="125"/>
      <c r="B6792" s="126"/>
      <c r="C6792" s="50" t="s">
        <v>205</v>
      </c>
      <c r="D6792" s="28">
        <v>0.85</v>
      </c>
      <c r="E6792" s="27">
        <v>0</v>
      </c>
    </row>
    <row r="6793" spans="1:5" x14ac:dyDescent="0.35">
      <c r="A6793" s="125"/>
      <c r="B6793" s="126"/>
      <c r="C6793" s="50" t="s">
        <v>206</v>
      </c>
      <c r="D6793" s="28">
        <v>0.9</v>
      </c>
      <c r="E6793" s="27">
        <v>0</v>
      </c>
    </row>
    <row r="6794" spans="1:5" x14ac:dyDescent="0.35">
      <c r="A6794" s="125"/>
      <c r="B6794" s="126"/>
      <c r="C6794" s="50" t="s">
        <v>207</v>
      </c>
      <c r="D6794" s="28">
        <v>0.95</v>
      </c>
      <c r="E6794" s="27">
        <v>0</v>
      </c>
    </row>
    <row r="6795" spans="1:5" x14ac:dyDescent="0.35">
      <c r="A6795" s="125"/>
      <c r="B6795" s="126"/>
      <c r="C6795" s="50" t="s">
        <v>208</v>
      </c>
      <c r="D6795" s="28">
        <v>1</v>
      </c>
      <c r="E6795" s="27">
        <v>0</v>
      </c>
    </row>
    <row r="6796" spans="1:5" x14ac:dyDescent="0.35">
      <c r="A6796" s="125"/>
      <c r="B6796" s="126"/>
      <c r="C6796" s="49" t="s">
        <v>134</v>
      </c>
      <c r="D6796" s="26" t="s">
        <v>136</v>
      </c>
      <c r="E6796" s="26" t="s">
        <v>136</v>
      </c>
    </row>
    <row r="6797" spans="1:5" x14ac:dyDescent="0.35">
      <c r="A6797" s="125"/>
      <c r="B6797" s="126"/>
    </row>
    <row r="6798" spans="1:5" x14ac:dyDescent="0.35">
      <c r="A6798" s="125"/>
      <c r="B6798" s="126"/>
    </row>
    <row r="6799" spans="1:5" x14ac:dyDescent="0.35">
      <c r="A6799" s="125"/>
      <c r="B6799" s="126"/>
    </row>
    <row r="6800" spans="1:5" x14ac:dyDescent="0.35">
      <c r="A6800" s="125">
        <f>A6775+1</f>
        <v>273</v>
      </c>
      <c r="B6800" s="126" t="str">
        <f>"Lista  "  &amp;A6800&amp; "  "&amp; LOOKUP(A6800,'entrada datos Urbanizacion'!$E$5:$E$148,'entrada datos Urbanizacion'!$I$5:$I$148)</f>
        <v>Lista  273  pilares, vigas y viguetas</v>
      </c>
      <c r="C6800" s="49" t="s">
        <v>252</v>
      </c>
      <c r="D6800" s="27">
        <v>0</v>
      </c>
      <c r="E6800" s="27">
        <v>0</v>
      </c>
    </row>
    <row r="6801" spans="1:5" x14ac:dyDescent="0.35">
      <c r="A6801" s="125"/>
      <c r="B6801" s="126"/>
      <c r="C6801" s="50" t="s">
        <v>189</v>
      </c>
      <c r="D6801" s="28">
        <v>0.05</v>
      </c>
      <c r="E6801" s="27">
        <v>0</v>
      </c>
    </row>
    <row r="6802" spans="1:5" x14ac:dyDescent="0.35">
      <c r="A6802" s="125"/>
      <c r="B6802" s="126"/>
      <c r="C6802" s="50" t="s">
        <v>190</v>
      </c>
      <c r="D6802" s="28">
        <v>0.1</v>
      </c>
      <c r="E6802" s="27">
        <v>0</v>
      </c>
    </row>
    <row r="6803" spans="1:5" x14ac:dyDescent="0.35">
      <c r="A6803" s="125"/>
      <c r="B6803" s="126"/>
      <c r="C6803" s="50" t="s">
        <v>191</v>
      </c>
      <c r="D6803" s="28">
        <v>0.15</v>
      </c>
      <c r="E6803" s="27">
        <v>0</v>
      </c>
    </row>
    <row r="6804" spans="1:5" x14ac:dyDescent="0.35">
      <c r="A6804" s="125"/>
      <c r="B6804" s="126"/>
      <c r="C6804" s="50" t="s">
        <v>192</v>
      </c>
      <c r="D6804" s="28">
        <v>0.2</v>
      </c>
      <c r="E6804" s="27">
        <v>0</v>
      </c>
    </row>
    <row r="6805" spans="1:5" x14ac:dyDescent="0.35">
      <c r="A6805" s="125"/>
      <c r="B6805" s="126"/>
      <c r="C6805" s="50" t="s">
        <v>193</v>
      </c>
      <c r="D6805" s="28">
        <v>0.25</v>
      </c>
      <c r="E6805" s="27">
        <v>0</v>
      </c>
    </row>
    <row r="6806" spans="1:5" x14ac:dyDescent="0.35">
      <c r="A6806" s="125"/>
      <c r="B6806" s="126"/>
      <c r="C6806" s="50" t="s">
        <v>194</v>
      </c>
      <c r="D6806" s="28">
        <v>0.3</v>
      </c>
      <c r="E6806" s="27">
        <v>0</v>
      </c>
    </row>
    <row r="6807" spans="1:5" x14ac:dyDescent="0.35">
      <c r="A6807" s="125"/>
      <c r="B6807" s="126"/>
      <c r="C6807" s="50" t="s">
        <v>195</v>
      </c>
      <c r="D6807" s="28">
        <v>0.35</v>
      </c>
      <c r="E6807" s="27">
        <v>0</v>
      </c>
    </row>
    <row r="6808" spans="1:5" x14ac:dyDescent="0.35">
      <c r="A6808" s="125"/>
      <c r="B6808" s="126"/>
      <c r="C6808" s="50" t="s">
        <v>196</v>
      </c>
      <c r="D6808" s="28">
        <v>0.4</v>
      </c>
      <c r="E6808" s="27">
        <v>0</v>
      </c>
    </row>
    <row r="6809" spans="1:5" x14ac:dyDescent="0.35">
      <c r="A6809" s="125"/>
      <c r="B6809" s="126"/>
      <c r="C6809" s="50" t="s">
        <v>197</v>
      </c>
      <c r="D6809" s="28">
        <v>0.45</v>
      </c>
      <c r="E6809" s="27">
        <v>0</v>
      </c>
    </row>
    <row r="6810" spans="1:5" x14ac:dyDescent="0.35">
      <c r="A6810" s="125"/>
      <c r="B6810" s="126"/>
      <c r="C6810" s="50" t="s">
        <v>198</v>
      </c>
      <c r="D6810" s="28">
        <v>0.5</v>
      </c>
      <c r="E6810" s="27">
        <v>0</v>
      </c>
    </row>
    <row r="6811" spans="1:5" x14ac:dyDescent="0.35">
      <c r="A6811" s="125"/>
      <c r="B6811" s="126"/>
      <c r="C6811" s="50" t="s">
        <v>199</v>
      </c>
      <c r="D6811" s="28">
        <v>0.55000000000000004</v>
      </c>
      <c r="E6811" s="27">
        <v>0</v>
      </c>
    </row>
    <row r="6812" spans="1:5" x14ac:dyDescent="0.35">
      <c r="A6812" s="125"/>
      <c r="B6812" s="126"/>
      <c r="C6812" s="50" t="s">
        <v>200</v>
      </c>
      <c r="D6812" s="28">
        <v>0.6</v>
      </c>
      <c r="E6812" s="27">
        <v>0</v>
      </c>
    </row>
    <row r="6813" spans="1:5" x14ac:dyDescent="0.35">
      <c r="A6813" s="125"/>
      <c r="B6813" s="126"/>
      <c r="C6813" s="50" t="s">
        <v>201</v>
      </c>
      <c r="D6813" s="28">
        <v>0.65</v>
      </c>
      <c r="E6813" s="27">
        <v>0</v>
      </c>
    </row>
    <row r="6814" spans="1:5" x14ac:dyDescent="0.35">
      <c r="A6814" s="125"/>
      <c r="B6814" s="126"/>
      <c r="C6814" s="50" t="s">
        <v>202</v>
      </c>
      <c r="D6814" s="28">
        <v>0.7</v>
      </c>
      <c r="E6814" s="27">
        <v>0</v>
      </c>
    </row>
    <row r="6815" spans="1:5" x14ac:dyDescent="0.35">
      <c r="A6815" s="125"/>
      <c r="B6815" s="126"/>
      <c r="C6815" s="50" t="s">
        <v>203</v>
      </c>
      <c r="D6815" s="28">
        <v>0.75</v>
      </c>
      <c r="E6815" s="27">
        <v>0</v>
      </c>
    </row>
    <row r="6816" spans="1:5" x14ac:dyDescent="0.35">
      <c r="A6816" s="125"/>
      <c r="B6816" s="126"/>
      <c r="C6816" s="50" t="s">
        <v>204</v>
      </c>
      <c r="D6816" s="28">
        <v>0.8</v>
      </c>
      <c r="E6816" s="27">
        <v>0</v>
      </c>
    </row>
    <row r="6817" spans="1:5" x14ac:dyDescent="0.35">
      <c r="A6817" s="125"/>
      <c r="B6817" s="126"/>
      <c r="C6817" s="50" t="s">
        <v>205</v>
      </c>
      <c r="D6817" s="28">
        <v>0.85</v>
      </c>
      <c r="E6817" s="27">
        <v>0</v>
      </c>
    </row>
    <row r="6818" spans="1:5" x14ac:dyDescent="0.35">
      <c r="A6818" s="125"/>
      <c r="B6818" s="126"/>
      <c r="C6818" s="50" t="s">
        <v>206</v>
      </c>
      <c r="D6818" s="28">
        <v>0.9</v>
      </c>
      <c r="E6818" s="27">
        <v>0</v>
      </c>
    </row>
    <row r="6819" spans="1:5" x14ac:dyDescent="0.35">
      <c r="A6819" s="125"/>
      <c r="B6819" s="126"/>
      <c r="C6819" s="50" t="s">
        <v>207</v>
      </c>
      <c r="D6819" s="28">
        <v>0.95</v>
      </c>
      <c r="E6819" s="27">
        <v>0</v>
      </c>
    </row>
    <row r="6820" spans="1:5" x14ac:dyDescent="0.35">
      <c r="A6820" s="125"/>
      <c r="B6820" s="126"/>
      <c r="C6820" s="50" t="s">
        <v>208</v>
      </c>
      <c r="D6820" s="28">
        <v>1</v>
      </c>
      <c r="E6820" s="27">
        <v>0</v>
      </c>
    </row>
    <row r="6821" spans="1:5" x14ac:dyDescent="0.35">
      <c r="A6821" s="125"/>
      <c r="B6821" s="126"/>
      <c r="C6821" s="49" t="s">
        <v>134</v>
      </c>
      <c r="D6821" s="26" t="s">
        <v>136</v>
      </c>
      <c r="E6821" s="26" t="s">
        <v>136</v>
      </c>
    </row>
    <row r="6822" spans="1:5" x14ac:dyDescent="0.35">
      <c r="A6822" s="125"/>
      <c r="B6822" s="126"/>
    </row>
    <row r="6823" spans="1:5" x14ac:dyDescent="0.35">
      <c r="A6823" s="125"/>
      <c r="B6823" s="126"/>
    </row>
    <row r="6824" spans="1:5" x14ac:dyDescent="0.35">
      <c r="A6824" s="125"/>
      <c r="B6824" s="126"/>
    </row>
    <row r="6825" spans="1:5" x14ac:dyDescent="0.35">
      <c r="A6825" s="125">
        <f>A6800+1</f>
        <v>274</v>
      </c>
      <c r="B6825" s="126" t="str">
        <f>"Lista  "  &amp;A6825&amp; "  "&amp; LOOKUP(A6825,'entrada datos Urbanizacion'!$E$5:$E$148,'entrada datos Urbanizacion'!$I$5:$I$148)</f>
        <v>Lista  274  chapa metálica</v>
      </c>
      <c r="C6825" s="49" t="s">
        <v>252</v>
      </c>
      <c r="D6825" s="27">
        <v>0</v>
      </c>
      <c r="E6825" s="27">
        <v>0</v>
      </c>
    </row>
    <row r="6826" spans="1:5" x14ac:dyDescent="0.35">
      <c r="A6826" s="125"/>
      <c r="B6826" s="126"/>
      <c r="C6826" s="50" t="s">
        <v>189</v>
      </c>
      <c r="D6826" s="28">
        <v>0.05</v>
      </c>
      <c r="E6826" s="27">
        <v>0</v>
      </c>
    </row>
    <row r="6827" spans="1:5" x14ac:dyDescent="0.35">
      <c r="A6827" s="125"/>
      <c r="B6827" s="126"/>
      <c r="C6827" s="50" t="s">
        <v>190</v>
      </c>
      <c r="D6827" s="28">
        <v>0.1</v>
      </c>
      <c r="E6827" s="27">
        <v>0</v>
      </c>
    </row>
    <row r="6828" spans="1:5" x14ac:dyDescent="0.35">
      <c r="A6828" s="125"/>
      <c r="B6828" s="126"/>
      <c r="C6828" s="50" t="s">
        <v>191</v>
      </c>
      <c r="D6828" s="28">
        <v>0.15</v>
      </c>
      <c r="E6828" s="27">
        <v>0</v>
      </c>
    </row>
    <row r="6829" spans="1:5" x14ac:dyDescent="0.35">
      <c r="A6829" s="125"/>
      <c r="B6829" s="126"/>
      <c r="C6829" s="50" t="s">
        <v>192</v>
      </c>
      <c r="D6829" s="28">
        <v>0.2</v>
      </c>
      <c r="E6829" s="27">
        <v>0</v>
      </c>
    </row>
    <row r="6830" spans="1:5" x14ac:dyDescent="0.35">
      <c r="A6830" s="125"/>
      <c r="B6830" s="126"/>
      <c r="C6830" s="50" t="s">
        <v>193</v>
      </c>
      <c r="D6830" s="28">
        <v>0.25</v>
      </c>
      <c r="E6830" s="27">
        <v>0</v>
      </c>
    </row>
    <row r="6831" spans="1:5" x14ac:dyDescent="0.35">
      <c r="A6831" s="125"/>
      <c r="B6831" s="126"/>
      <c r="C6831" s="50" t="s">
        <v>194</v>
      </c>
      <c r="D6831" s="28">
        <v>0.3</v>
      </c>
      <c r="E6831" s="27">
        <v>0</v>
      </c>
    </row>
    <row r="6832" spans="1:5" x14ac:dyDescent="0.35">
      <c r="A6832" s="125"/>
      <c r="B6832" s="126"/>
      <c r="C6832" s="50" t="s">
        <v>195</v>
      </c>
      <c r="D6832" s="28">
        <v>0.35</v>
      </c>
      <c r="E6832" s="27">
        <v>0</v>
      </c>
    </row>
    <row r="6833" spans="1:5" x14ac:dyDescent="0.35">
      <c r="A6833" s="125"/>
      <c r="B6833" s="126"/>
      <c r="C6833" s="50" t="s">
        <v>196</v>
      </c>
      <c r="D6833" s="28">
        <v>0.4</v>
      </c>
      <c r="E6833" s="27">
        <v>0</v>
      </c>
    </row>
    <row r="6834" spans="1:5" x14ac:dyDescent="0.35">
      <c r="A6834" s="125"/>
      <c r="B6834" s="126"/>
      <c r="C6834" s="50" t="s">
        <v>197</v>
      </c>
      <c r="D6834" s="28">
        <v>0.45</v>
      </c>
      <c r="E6834" s="27">
        <v>0</v>
      </c>
    </row>
    <row r="6835" spans="1:5" x14ac:dyDescent="0.35">
      <c r="A6835" s="125"/>
      <c r="B6835" s="126"/>
      <c r="C6835" s="50" t="s">
        <v>198</v>
      </c>
      <c r="D6835" s="28">
        <v>0.5</v>
      </c>
      <c r="E6835" s="27">
        <v>0</v>
      </c>
    </row>
    <row r="6836" spans="1:5" x14ac:dyDescent="0.35">
      <c r="A6836" s="125"/>
      <c r="B6836" s="126"/>
      <c r="C6836" s="50" t="s">
        <v>199</v>
      </c>
      <c r="D6836" s="28">
        <v>0.55000000000000004</v>
      </c>
      <c r="E6836" s="27">
        <v>0</v>
      </c>
    </row>
    <row r="6837" spans="1:5" x14ac:dyDescent="0.35">
      <c r="A6837" s="125"/>
      <c r="B6837" s="126"/>
      <c r="C6837" s="50" t="s">
        <v>200</v>
      </c>
      <c r="D6837" s="28">
        <v>0.6</v>
      </c>
      <c r="E6837" s="27">
        <v>0</v>
      </c>
    </row>
    <row r="6838" spans="1:5" x14ac:dyDescent="0.35">
      <c r="A6838" s="125"/>
      <c r="B6838" s="126"/>
      <c r="C6838" s="50" t="s">
        <v>201</v>
      </c>
      <c r="D6838" s="28">
        <v>0.65</v>
      </c>
      <c r="E6838" s="27">
        <v>0</v>
      </c>
    </row>
    <row r="6839" spans="1:5" x14ac:dyDescent="0.35">
      <c r="A6839" s="125"/>
      <c r="B6839" s="126"/>
      <c r="C6839" s="50" t="s">
        <v>202</v>
      </c>
      <c r="D6839" s="28">
        <v>0.7</v>
      </c>
      <c r="E6839" s="27">
        <v>0</v>
      </c>
    </row>
    <row r="6840" spans="1:5" x14ac:dyDescent="0.35">
      <c r="A6840" s="125"/>
      <c r="B6840" s="126"/>
      <c r="C6840" s="50" t="s">
        <v>203</v>
      </c>
      <c r="D6840" s="28">
        <v>0.75</v>
      </c>
      <c r="E6840" s="27">
        <v>0</v>
      </c>
    </row>
    <row r="6841" spans="1:5" x14ac:dyDescent="0.35">
      <c r="A6841" s="125"/>
      <c r="B6841" s="126"/>
      <c r="C6841" s="50" t="s">
        <v>204</v>
      </c>
      <c r="D6841" s="28">
        <v>0.8</v>
      </c>
      <c r="E6841" s="27">
        <v>0</v>
      </c>
    </row>
    <row r="6842" spans="1:5" x14ac:dyDescent="0.35">
      <c r="A6842" s="125"/>
      <c r="B6842" s="126"/>
      <c r="C6842" s="50" t="s">
        <v>205</v>
      </c>
      <c r="D6842" s="28">
        <v>0.85</v>
      </c>
      <c r="E6842" s="27">
        <v>0</v>
      </c>
    </row>
    <row r="6843" spans="1:5" x14ac:dyDescent="0.35">
      <c r="A6843" s="125"/>
      <c r="B6843" s="126"/>
      <c r="C6843" s="50" t="s">
        <v>206</v>
      </c>
      <c r="D6843" s="28">
        <v>0.9</v>
      </c>
      <c r="E6843" s="27">
        <v>0</v>
      </c>
    </row>
    <row r="6844" spans="1:5" x14ac:dyDescent="0.35">
      <c r="A6844" s="125"/>
      <c r="B6844" s="126"/>
      <c r="C6844" s="50" t="s">
        <v>207</v>
      </c>
      <c r="D6844" s="28">
        <v>0.95</v>
      </c>
      <c r="E6844" s="27">
        <v>0</v>
      </c>
    </row>
    <row r="6845" spans="1:5" x14ac:dyDescent="0.35">
      <c r="A6845" s="125"/>
      <c r="B6845" s="126"/>
      <c r="C6845" s="50" t="s">
        <v>208</v>
      </c>
      <c r="D6845" s="28">
        <v>1</v>
      </c>
      <c r="E6845" s="27">
        <v>0</v>
      </c>
    </row>
    <row r="6846" spans="1:5" x14ac:dyDescent="0.35">
      <c r="A6846" s="125"/>
      <c r="B6846" s="126"/>
      <c r="C6846" s="49" t="s">
        <v>134</v>
      </c>
      <c r="D6846" s="26" t="s">
        <v>136</v>
      </c>
      <c r="E6846" s="26" t="s">
        <v>136</v>
      </c>
    </row>
    <row r="6847" spans="1:5" x14ac:dyDescent="0.35">
      <c r="A6847" s="125"/>
      <c r="B6847" s="126"/>
    </row>
    <row r="6848" spans="1:5" x14ac:dyDescent="0.35">
      <c r="A6848" s="125"/>
      <c r="B6848" s="126"/>
    </row>
    <row r="6849" spans="1:5" x14ac:dyDescent="0.35">
      <c r="A6849" s="125"/>
      <c r="B6849" s="126"/>
    </row>
    <row r="6850" spans="1:5" x14ac:dyDescent="0.35">
      <c r="A6850" s="125">
        <f>A6825+1</f>
        <v>275</v>
      </c>
      <c r="B6850" s="126" t="str">
        <f>"Lista  "  &amp;A6850&amp; "  "&amp; LOOKUP(A6850,'entrada datos Urbanizacion'!$E$5:$E$148,'entrada datos Urbanizacion'!$I$5:$I$148)</f>
        <v>Lista  275  otros</v>
      </c>
      <c r="C6850" s="49" t="s">
        <v>252</v>
      </c>
      <c r="D6850" s="27">
        <v>0</v>
      </c>
      <c r="E6850" s="27">
        <v>0</v>
      </c>
    </row>
    <row r="6851" spans="1:5" x14ac:dyDescent="0.35">
      <c r="A6851" s="125"/>
      <c r="B6851" s="126"/>
      <c r="C6851" s="50" t="s">
        <v>189</v>
      </c>
      <c r="D6851" s="28">
        <v>0.05</v>
      </c>
      <c r="E6851" s="27">
        <v>0</v>
      </c>
    </row>
    <row r="6852" spans="1:5" x14ac:dyDescent="0.35">
      <c r="A6852" s="125"/>
      <c r="B6852" s="126"/>
      <c r="C6852" s="50" t="s">
        <v>190</v>
      </c>
      <c r="D6852" s="28">
        <v>0.1</v>
      </c>
      <c r="E6852" s="27">
        <v>0</v>
      </c>
    </row>
    <row r="6853" spans="1:5" x14ac:dyDescent="0.35">
      <c r="A6853" s="125"/>
      <c r="B6853" s="126"/>
      <c r="C6853" s="50" t="s">
        <v>191</v>
      </c>
      <c r="D6853" s="28">
        <v>0.15</v>
      </c>
      <c r="E6853" s="27">
        <v>0</v>
      </c>
    </row>
    <row r="6854" spans="1:5" x14ac:dyDescent="0.35">
      <c r="A6854" s="125"/>
      <c r="B6854" s="126"/>
      <c r="C6854" s="50" t="s">
        <v>192</v>
      </c>
      <c r="D6854" s="28">
        <v>0.2</v>
      </c>
      <c r="E6854" s="27">
        <v>0</v>
      </c>
    </row>
    <row r="6855" spans="1:5" x14ac:dyDescent="0.35">
      <c r="A6855" s="125"/>
      <c r="B6855" s="126"/>
      <c r="C6855" s="50" t="s">
        <v>193</v>
      </c>
      <c r="D6855" s="28">
        <v>0.25</v>
      </c>
      <c r="E6855" s="27">
        <v>0</v>
      </c>
    </row>
    <row r="6856" spans="1:5" x14ac:dyDescent="0.35">
      <c r="A6856" s="125"/>
      <c r="B6856" s="126"/>
      <c r="C6856" s="50" t="s">
        <v>194</v>
      </c>
      <c r="D6856" s="28">
        <v>0.3</v>
      </c>
      <c r="E6856" s="27">
        <v>0</v>
      </c>
    </row>
    <row r="6857" spans="1:5" x14ac:dyDescent="0.35">
      <c r="A6857" s="125"/>
      <c r="B6857" s="126"/>
      <c r="C6857" s="50" t="s">
        <v>195</v>
      </c>
      <c r="D6857" s="28">
        <v>0.35</v>
      </c>
      <c r="E6857" s="27">
        <v>0</v>
      </c>
    </row>
    <row r="6858" spans="1:5" x14ac:dyDescent="0.35">
      <c r="A6858" s="125"/>
      <c r="B6858" s="126"/>
      <c r="C6858" s="50" t="s">
        <v>196</v>
      </c>
      <c r="D6858" s="28">
        <v>0.4</v>
      </c>
      <c r="E6858" s="27">
        <v>0</v>
      </c>
    </row>
    <row r="6859" spans="1:5" x14ac:dyDescent="0.35">
      <c r="A6859" s="125"/>
      <c r="B6859" s="126"/>
      <c r="C6859" s="50" t="s">
        <v>197</v>
      </c>
      <c r="D6859" s="28">
        <v>0.45</v>
      </c>
      <c r="E6859" s="27">
        <v>0</v>
      </c>
    </row>
    <row r="6860" spans="1:5" x14ac:dyDescent="0.35">
      <c r="A6860" s="125"/>
      <c r="B6860" s="126"/>
      <c r="C6860" s="50" t="s">
        <v>198</v>
      </c>
      <c r="D6860" s="28">
        <v>0.5</v>
      </c>
      <c r="E6860" s="27">
        <v>0</v>
      </c>
    </row>
    <row r="6861" spans="1:5" x14ac:dyDescent="0.35">
      <c r="A6861" s="125"/>
      <c r="B6861" s="126"/>
      <c r="C6861" s="50" t="s">
        <v>199</v>
      </c>
      <c r="D6861" s="28">
        <v>0.55000000000000004</v>
      </c>
      <c r="E6861" s="27">
        <v>0</v>
      </c>
    </row>
    <row r="6862" spans="1:5" x14ac:dyDescent="0.35">
      <c r="A6862" s="125"/>
      <c r="B6862" s="126"/>
      <c r="C6862" s="50" t="s">
        <v>200</v>
      </c>
      <c r="D6862" s="28">
        <v>0.6</v>
      </c>
      <c r="E6862" s="27">
        <v>0</v>
      </c>
    </row>
    <row r="6863" spans="1:5" x14ac:dyDescent="0.35">
      <c r="A6863" s="125"/>
      <c r="B6863" s="126"/>
      <c r="C6863" s="50" t="s">
        <v>201</v>
      </c>
      <c r="D6863" s="28">
        <v>0.65</v>
      </c>
      <c r="E6863" s="27">
        <v>0</v>
      </c>
    </row>
    <row r="6864" spans="1:5" x14ac:dyDescent="0.35">
      <c r="A6864" s="125"/>
      <c r="B6864" s="126"/>
      <c r="C6864" s="50" t="s">
        <v>202</v>
      </c>
      <c r="D6864" s="28">
        <v>0.7</v>
      </c>
      <c r="E6864" s="27">
        <v>0</v>
      </c>
    </row>
    <row r="6865" spans="1:5" x14ac:dyDescent="0.35">
      <c r="A6865" s="125"/>
      <c r="B6865" s="126"/>
      <c r="C6865" s="50" t="s">
        <v>203</v>
      </c>
      <c r="D6865" s="28">
        <v>0.75</v>
      </c>
      <c r="E6865" s="27">
        <v>0</v>
      </c>
    </row>
    <row r="6866" spans="1:5" x14ac:dyDescent="0.35">
      <c r="A6866" s="125"/>
      <c r="B6866" s="126"/>
      <c r="C6866" s="50" t="s">
        <v>204</v>
      </c>
      <c r="D6866" s="28">
        <v>0.8</v>
      </c>
      <c r="E6866" s="27">
        <v>0</v>
      </c>
    </row>
    <row r="6867" spans="1:5" x14ac:dyDescent="0.35">
      <c r="A6867" s="125"/>
      <c r="B6867" s="126"/>
      <c r="C6867" s="50" t="s">
        <v>205</v>
      </c>
      <c r="D6867" s="28">
        <v>0.85</v>
      </c>
      <c r="E6867" s="27">
        <v>0</v>
      </c>
    </row>
    <row r="6868" spans="1:5" x14ac:dyDescent="0.35">
      <c r="A6868" s="125"/>
      <c r="B6868" s="126"/>
      <c r="C6868" s="50" t="s">
        <v>206</v>
      </c>
      <c r="D6868" s="28">
        <v>0.9</v>
      </c>
      <c r="E6868" s="27">
        <v>0</v>
      </c>
    </row>
    <row r="6869" spans="1:5" x14ac:dyDescent="0.35">
      <c r="A6869" s="125"/>
      <c r="B6869" s="126"/>
      <c r="C6869" s="50" t="s">
        <v>207</v>
      </c>
      <c r="D6869" s="28">
        <v>0.95</v>
      </c>
      <c r="E6869" s="27">
        <v>0</v>
      </c>
    </row>
    <row r="6870" spans="1:5" x14ac:dyDescent="0.35">
      <c r="A6870" s="125"/>
      <c r="B6870" s="126"/>
      <c r="C6870" s="50" t="s">
        <v>208</v>
      </c>
      <c r="D6870" s="28">
        <v>1</v>
      </c>
      <c r="E6870" s="27">
        <v>0</v>
      </c>
    </row>
    <row r="6871" spans="1:5" x14ac:dyDescent="0.35">
      <c r="A6871" s="125"/>
      <c r="B6871" s="126"/>
      <c r="C6871" s="49" t="s">
        <v>134</v>
      </c>
      <c r="D6871" s="26" t="s">
        <v>136</v>
      </c>
      <c r="E6871" s="26" t="s">
        <v>136</v>
      </c>
    </row>
    <row r="6872" spans="1:5" x14ac:dyDescent="0.35">
      <c r="A6872" s="125"/>
      <c r="B6872" s="126"/>
    </row>
    <row r="6873" spans="1:5" x14ac:dyDescent="0.35">
      <c r="A6873" s="125"/>
      <c r="B6873" s="126"/>
    </row>
    <row r="6874" spans="1:5" x14ac:dyDescent="0.35">
      <c r="A6874" s="125"/>
      <c r="B6874" s="126"/>
    </row>
    <row r="6875" spans="1:5" x14ac:dyDescent="0.35">
      <c r="A6875" s="125">
        <f>A6850+1</f>
        <v>276</v>
      </c>
      <c r="B6875" s="126" t="str">
        <f>"Lista  "  &amp;A6875&amp; "  "&amp; LOOKUP(A6875,'entrada datos Urbanizacion'!$E$5:$E$148,'entrada datos Urbanizacion'!$I$5:$I$148)</f>
        <v>Lista  276  loseta hidráulica</v>
      </c>
      <c r="C6875" s="49" t="s">
        <v>252</v>
      </c>
      <c r="D6875" s="27">
        <v>0</v>
      </c>
      <c r="E6875" s="27">
        <v>0</v>
      </c>
    </row>
    <row r="6876" spans="1:5" x14ac:dyDescent="0.35">
      <c r="A6876" s="125"/>
      <c r="B6876" s="126"/>
      <c r="C6876" s="50" t="s">
        <v>189</v>
      </c>
      <c r="D6876" s="28">
        <v>0.05</v>
      </c>
      <c r="E6876" s="27">
        <v>0</v>
      </c>
    </row>
    <row r="6877" spans="1:5" x14ac:dyDescent="0.35">
      <c r="A6877" s="125"/>
      <c r="B6877" s="126"/>
      <c r="C6877" s="50" t="s">
        <v>190</v>
      </c>
      <c r="D6877" s="28">
        <v>0.1</v>
      </c>
      <c r="E6877" s="27">
        <v>0</v>
      </c>
    </row>
    <row r="6878" spans="1:5" x14ac:dyDescent="0.35">
      <c r="A6878" s="125"/>
      <c r="B6878" s="126"/>
      <c r="C6878" s="50" t="s">
        <v>191</v>
      </c>
      <c r="D6878" s="28">
        <v>0.15</v>
      </c>
      <c r="E6878" s="27">
        <v>0</v>
      </c>
    </row>
    <row r="6879" spans="1:5" x14ac:dyDescent="0.35">
      <c r="A6879" s="125"/>
      <c r="B6879" s="126"/>
      <c r="C6879" s="50" t="s">
        <v>192</v>
      </c>
      <c r="D6879" s="28">
        <v>0.2</v>
      </c>
      <c r="E6879" s="27">
        <v>0</v>
      </c>
    </row>
    <row r="6880" spans="1:5" x14ac:dyDescent="0.35">
      <c r="A6880" s="125"/>
      <c r="B6880" s="126"/>
      <c r="C6880" s="50" t="s">
        <v>193</v>
      </c>
      <c r="D6880" s="28">
        <v>0.25</v>
      </c>
      <c r="E6880" s="27">
        <v>0</v>
      </c>
    </row>
    <row r="6881" spans="1:5" x14ac:dyDescent="0.35">
      <c r="A6881" s="125"/>
      <c r="B6881" s="126"/>
      <c r="C6881" s="50" t="s">
        <v>194</v>
      </c>
      <c r="D6881" s="28">
        <v>0.3</v>
      </c>
      <c r="E6881" s="27">
        <v>0</v>
      </c>
    </row>
    <row r="6882" spans="1:5" x14ac:dyDescent="0.35">
      <c r="A6882" s="125"/>
      <c r="B6882" s="126"/>
      <c r="C6882" s="50" t="s">
        <v>195</v>
      </c>
      <c r="D6882" s="28">
        <v>0.35</v>
      </c>
      <c r="E6882" s="27">
        <v>0</v>
      </c>
    </row>
    <row r="6883" spans="1:5" x14ac:dyDescent="0.35">
      <c r="A6883" s="125"/>
      <c r="B6883" s="126"/>
      <c r="C6883" s="50" t="s">
        <v>196</v>
      </c>
      <c r="D6883" s="28">
        <v>0.4</v>
      </c>
      <c r="E6883" s="27">
        <v>0</v>
      </c>
    </row>
    <row r="6884" spans="1:5" x14ac:dyDescent="0.35">
      <c r="A6884" s="125"/>
      <c r="B6884" s="126"/>
      <c r="C6884" s="50" t="s">
        <v>197</v>
      </c>
      <c r="D6884" s="28">
        <v>0.45</v>
      </c>
      <c r="E6884" s="27">
        <v>0</v>
      </c>
    </row>
    <row r="6885" spans="1:5" x14ac:dyDescent="0.35">
      <c r="A6885" s="125"/>
      <c r="B6885" s="126"/>
      <c r="C6885" s="50" t="s">
        <v>198</v>
      </c>
      <c r="D6885" s="28">
        <v>0.5</v>
      </c>
      <c r="E6885" s="27">
        <v>0</v>
      </c>
    </row>
    <row r="6886" spans="1:5" x14ac:dyDescent="0.35">
      <c r="A6886" s="125"/>
      <c r="B6886" s="126"/>
      <c r="C6886" s="50" t="s">
        <v>199</v>
      </c>
      <c r="D6886" s="28">
        <v>0.55000000000000004</v>
      </c>
      <c r="E6886" s="27">
        <v>0</v>
      </c>
    </row>
    <row r="6887" spans="1:5" x14ac:dyDescent="0.35">
      <c r="A6887" s="125"/>
      <c r="B6887" s="126"/>
      <c r="C6887" s="50" t="s">
        <v>200</v>
      </c>
      <c r="D6887" s="28">
        <v>0.6</v>
      </c>
      <c r="E6887" s="27">
        <v>0</v>
      </c>
    </row>
    <row r="6888" spans="1:5" x14ac:dyDescent="0.35">
      <c r="A6888" s="125"/>
      <c r="B6888" s="126"/>
      <c r="C6888" s="50" t="s">
        <v>201</v>
      </c>
      <c r="D6888" s="28">
        <v>0.65</v>
      </c>
      <c r="E6888" s="27">
        <v>0</v>
      </c>
    </row>
    <row r="6889" spans="1:5" x14ac:dyDescent="0.35">
      <c r="A6889" s="125"/>
      <c r="B6889" s="126"/>
      <c r="C6889" s="50" t="s">
        <v>202</v>
      </c>
      <c r="D6889" s="28">
        <v>0.7</v>
      </c>
      <c r="E6889" s="27">
        <v>0</v>
      </c>
    </row>
    <row r="6890" spans="1:5" x14ac:dyDescent="0.35">
      <c r="A6890" s="125"/>
      <c r="B6890" s="126"/>
      <c r="C6890" s="50" t="s">
        <v>203</v>
      </c>
      <c r="D6890" s="28">
        <v>0.75</v>
      </c>
      <c r="E6890" s="27">
        <v>0</v>
      </c>
    </row>
    <row r="6891" spans="1:5" x14ac:dyDescent="0.35">
      <c r="A6891" s="125"/>
      <c r="B6891" s="126"/>
      <c r="C6891" s="50" t="s">
        <v>204</v>
      </c>
      <c r="D6891" s="28">
        <v>0.8</v>
      </c>
      <c r="E6891" s="27">
        <v>0</v>
      </c>
    </row>
    <row r="6892" spans="1:5" x14ac:dyDescent="0.35">
      <c r="A6892" s="125"/>
      <c r="B6892" s="126"/>
      <c r="C6892" s="50" t="s">
        <v>205</v>
      </c>
      <c r="D6892" s="28">
        <v>0.85</v>
      </c>
      <c r="E6892" s="27">
        <v>0</v>
      </c>
    </row>
    <row r="6893" spans="1:5" x14ac:dyDescent="0.35">
      <c r="A6893" s="125"/>
      <c r="B6893" s="126"/>
      <c r="C6893" s="50" t="s">
        <v>206</v>
      </c>
      <c r="D6893" s="28">
        <v>0.9</v>
      </c>
      <c r="E6893" s="27">
        <v>0</v>
      </c>
    </row>
    <row r="6894" spans="1:5" x14ac:dyDescent="0.35">
      <c r="A6894" s="125"/>
      <c r="B6894" s="126"/>
      <c r="C6894" s="50" t="s">
        <v>207</v>
      </c>
      <c r="D6894" s="28">
        <v>0.95</v>
      </c>
      <c r="E6894" s="27">
        <v>0</v>
      </c>
    </row>
    <row r="6895" spans="1:5" x14ac:dyDescent="0.35">
      <c r="A6895" s="125"/>
      <c r="B6895" s="126"/>
      <c r="C6895" s="50" t="s">
        <v>208</v>
      </c>
      <c r="D6895" s="28">
        <v>1</v>
      </c>
      <c r="E6895" s="27">
        <v>0</v>
      </c>
    </row>
    <row r="6896" spans="1:5" x14ac:dyDescent="0.35">
      <c r="A6896" s="125"/>
      <c r="B6896" s="126"/>
      <c r="C6896" s="49" t="s">
        <v>134</v>
      </c>
      <c r="D6896" s="26" t="s">
        <v>136</v>
      </c>
      <c r="E6896" s="26" t="s">
        <v>136</v>
      </c>
    </row>
    <row r="6897" spans="1:5" x14ac:dyDescent="0.35">
      <c r="A6897" s="125"/>
      <c r="B6897" s="126"/>
    </row>
    <row r="6898" spans="1:5" x14ac:dyDescent="0.35">
      <c r="A6898" s="125"/>
      <c r="B6898" s="126"/>
    </row>
    <row r="6899" spans="1:5" x14ac:dyDescent="0.35">
      <c r="A6899" s="125"/>
      <c r="B6899" s="126"/>
    </row>
    <row r="6900" spans="1:5" x14ac:dyDescent="0.35">
      <c r="A6900" s="125">
        <f>A6875+1</f>
        <v>277</v>
      </c>
      <c r="B6900" s="126" t="str">
        <f>"Lista  "  &amp;A6900&amp; "  "&amp; LOOKUP(A6900,'entrada datos Urbanizacion'!$E$5:$E$148,'entrada datos Urbanizacion'!$I$5:$I$148)</f>
        <v>Lista  277  loseta terrazo</v>
      </c>
      <c r="C6900" s="49" t="s">
        <v>252</v>
      </c>
      <c r="D6900" s="27">
        <v>0</v>
      </c>
      <c r="E6900" s="27">
        <v>0</v>
      </c>
    </row>
    <row r="6901" spans="1:5" x14ac:dyDescent="0.35">
      <c r="A6901" s="125"/>
      <c r="B6901" s="126"/>
      <c r="C6901" s="50" t="s">
        <v>189</v>
      </c>
      <c r="D6901" s="28">
        <v>0.05</v>
      </c>
      <c r="E6901" s="27">
        <v>0</v>
      </c>
    </row>
    <row r="6902" spans="1:5" x14ac:dyDescent="0.35">
      <c r="A6902" s="125"/>
      <c r="B6902" s="126"/>
      <c r="C6902" s="50" t="s">
        <v>190</v>
      </c>
      <c r="D6902" s="28">
        <v>0.1</v>
      </c>
      <c r="E6902" s="27">
        <v>0</v>
      </c>
    </row>
    <row r="6903" spans="1:5" x14ac:dyDescent="0.35">
      <c r="A6903" s="125"/>
      <c r="B6903" s="126"/>
      <c r="C6903" s="50" t="s">
        <v>191</v>
      </c>
      <c r="D6903" s="28">
        <v>0.15</v>
      </c>
      <c r="E6903" s="27">
        <v>0</v>
      </c>
    </row>
    <row r="6904" spans="1:5" x14ac:dyDescent="0.35">
      <c r="A6904" s="125"/>
      <c r="B6904" s="126"/>
      <c r="C6904" s="50" t="s">
        <v>192</v>
      </c>
      <c r="D6904" s="28">
        <v>0.2</v>
      </c>
      <c r="E6904" s="27">
        <v>0</v>
      </c>
    </row>
    <row r="6905" spans="1:5" x14ac:dyDescent="0.35">
      <c r="A6905" s="125"/>
      <c r="B6905" s="126"/>
      <c r="C6905" s="50" t="s">
        <v>193</v>
      </c>
      <c r="D6905" s="28">
        <v>0.25</v>
      </c>
      <c r="E6905" s="27">
        <v>0</v>
      </c>
    </row>
    <row r="6906" spans="1:5" x14ac:dyDescent="0.35">
      <c r="A6906" s="125"/>
      <c r="B6906" s="126"/>
      <c r="C6906" s="50" t="s">
        <v>194</v>
      </c>
      <c r="D6906" s="28">
        <v>0.3</v>
      </c>
      <c r="E6906" s="27">
        <v>0</v>
      </c>
    </row>
    <row r="6907" spans="1:5" x14ac:dyDescent="0.35">
      <c r="A6907" s="125"/>
      <c r="B6907" s="126"/>
      <c r="C6907" s="50" t="s">
        <v>195</v>
      </c>
      <c r="D6907" s="28">
        <v>0.35</v>
      </c>
      <c r="E6907" s="27">
        <v>0</v>
      </c>
    </row>
    <row r="6908" spans="1:5" x14ac:dyDescent="0.35">
      <c r="A6908" s="125"/>
      <c r="B6908" s="126"/>
      <c r="C6908" s="50" t="s">
        <v>196</v>
      </c>
      <c r="D6908" s="28">
        <v>0.4</v>
      </c>
      <c r="E6908" s="27">
        <v>0</v>
      </c>
    </row>
    <row r="6909" spans="1:5" x14ac:dyDescent="0.35">
      <c r="A6909" s="125"/>
      <c r="B6909" s="126"/>
      <c r="C6909" s="50" t="s">
        <v>197</v>
      </c>
      <c r="D6909" s="28">
        <v>0.45</v>
      </c>
      <c r="E6909" s="27">
        <v>0</v>
      </c>
    </row>
    <row r="6910" spans="1:5" x14ac:dyDescent="0.35">
      <c r="A6910" s="125"/>
      <c r="B6910" s="126"/>
      <c r="C6910" s="50" t="s">
        <v>198</v>
      </c>
      <c r="D6910" s="28">
        <v>0.5</v>
      </c>
      <c r="E6910" s="27">
        <v>0</v>
      </c>
    </row>
    <row r="6911" spans="1:5" x14ac:dyDescent="0.35">
      <c r="A6911" s="125"/>
      <c r="B6911" s="126"/>
      <c r="C6911" s="50" t="s">
        <v>199</v>
      </c>
      <c r="D6911" s="28">
        <v>0.55000000000000004</v>
      </c>
      <c r="E6911" s="27">
        <v>0</v>
      </c>
    </row>
    <row r="6912" spans="1:5" x14ac:dyDescent="0.35">
      <c r="A6912" s="125"/>
      <c r="B6912" s="126"/>
      <c r="C6912" s="50" t="s">
        <v>200</v>
      </c>
      <c r="D6912" s="28">
        <v>0.6</v>
      </c>
      <c r="E6912" s="27">
        <v>0</v>
      </c>
    </row>
    <row r="6913" spans="1:5" x14ac:dyDescent="0.35">
      <c r="A6913" s="125"/>
      <c r="B6913" s="126"/>
      <c r="C6913" s="50" t="s">
        <v>201</v>
      </c>
      <c r="D6913" s="28">
        <v>0.65</v>
      </c>
      <c r="E6913" s="27">
        <v>0</v>
      </c>
    </row>
    <row r="6914" spans="1:5" x14ac:dyDescent="0.35">
      <c r="A6914" s="125"/>
      <c r="B6914" s="126"/>
      <c r="C6914" s="50" t="s">
        <v>202</v>
      </c>
      <c r="D6914" s="28">
        <v>0.7</v>
      </c>
      <c r="E6914" s="27">
        <v>0</v>
      </c>
    </row>
    <row r="6915" spans="1:5" x14ac:dyDescent="0.35">
      <c r="A6915" s="125"/>
      <c r="B6915" s="126"/>
      <c r="C6915" s="50" t="s">
        <v>203</v>
      </c>
      <c r="D6915" s="28">
        <v>0.75</v>
      </c>
      <c r="E6915" s="27">
        <v>0</v>
      </c>
    </row>
    <row r="6916" spans="1:5" x14ac:dyDescent="0.35">
      <c r="A6916" s="125"/>
      <c r="B6916" s="126"/>
      <c r="C6916" s="50" t="s">
        <v>204</v>
      </c>
      <c r="D6916" s="28">
        <v>0.8</v>
      </c>
      <c r="E6916" s="27">
        <v>0</v>
      </c>
    </row>
    <row r="6917" spans="1:5" x14ac:dyDescent="0.35">
      <c r="A6917" s="125"/>
      <c r="B6917" s="126"/>
      <c r="C6917" s="50" t="s">
        <v>205</v>
      </c>
      <c r="D6917" s="28">
        <v>0.85</v>
      </c>
      <c r="E6917" s="27">
        <v>0</v>
      </c>
    </row>
    <row r="6918" spans="1:5" x14ac:dyDescent="0.35">
      <c r="A6918" s="125"/>
      <c r="B6918" s="126"/>
      <c r="C6918" s="50" t="s">
        <v>206</v>
      </c>
      <c r="D6918" s="28">
        <v>0.9</v>
      </c>
      <c r="E6918" s="27">
        <v>0</v>
      </c>
    </row>
    <row r="6919" spans="1:5" x14ac:dyDescent="0.35">
      <c r="A6919" s="125"/>
      <c r="B6919" s="126"/>
      <c r="C6919" s="50" t="s">
        <v>207</v>
      </c>
      <c r="D6919" s="28">
        <v>0.95</v>
      </c>
      <c r="E6919" s="27">
        <v>0</v>
      </c>
    </row>
    <row r="6920" spans="1:5" x14ac:dyDescent="0.35">
      <c r="A6920" s="125"/>
      <c r="B6920" s="126"/>
      <c r="C6920" s="50" t="s">
        <v>208</v>
      </c>
      <c r="D6920" s="28">
        <v>1</v>
      </c>
      <c r="E6920" s="27">
        <v>0</v>
      </c>
    </row>
    <row r="6921" spans="1:5" x14ac:dyDescent="0.35">
      <c r="A6921" s="125"/>
      <c r="B6921" s="126"/>
      <c r="C6921" s="49" t="s">
        <v>134</v>
      </c>
      <c r="D6921" s="26" t="s">
        <v>136</v>
      </c>
      <c r="E6921" s="26" t="s">
        <v>136</v>
      </c>
    </row>
    <row r="6922" spans="1:5" x14ac:dyDescent="0.35">
      <c r="A6922" s="125"/>
      <c r="B6922" s="126"/>
    </row>
    <row r="6923" spans="1:5" x14ac:dyDescent="0.35">
      <c r="A6923" s="125"/>
      <c r="B6923" s="126"/>
    </row>
    <row r="6924" spans="1:5" x14ac:dyDescent="0.35">
      <c r="A6924" s="125"/>
      <c r="B6924" s="126"/>
    </row>
    <row r="6925" spans="1:5" x14ac:dyDescent="0.35">
      <c r="A6925" s="125">
        <f>A6900+1</f>
        <v>278</v>
      </c>
      <c r="B6925" s="126" t="str">
        <f>"Lista  "  &amp;A6925&amp; "  "&amp; LOOKUP(A6925,'entrada datos Urbanizacion'!$E$5:$E$148,'entrada datos Urbanizacion'!$I$5:$I$148)</f>
        <v>Lista  278  losa granito</v>
      </c>
      <c r="C6925" s="49" t="s">
        <v>252</v>
      </c>
      <c r="D6925" s="27">
        <v>0</v>
      </c>
      <c r="E6925" s="27">
        <v>0</v>
      </c>
    </row>
    <row r="6926" spans="1:5" x14ac:dyDescent="0.35">
      <c r="A6926" s="125"/>
      <c r="B6926" s="126"/>
      <c r="C6926" s="50" t="s">
        <v>189</v>
      </c>
      <c r="D6926" s="28">
        <v>0.05</v>
      </c>
      <c r="E6926" s="27">
        <v>0</v>
      </c>
    </row>
    <row r="6927" spans="1:5" x14ac:dyDescent="0.35">
      <c r="A6927" s="125"/>
      <c r="B6927" s="126"/>
      <c r="C6927" s="50" t="s">
        <v>190</v>
      </c>
      <c r="D6927" s="28">
        <v>0.1</v>
      </c>
      <c r="E6927" s="27">
        <v>0</v>
      </c>
    </row>
    <row r="6928" spans="1:5" x14ac:dyDescent="0.35">
      <c r="A6928" s="125"/>
      <c r="B6928" s="126"/>
      <c r="C6928" s="50" t="s">
        <v>191</v>
      </c>
      <c r="D6928" s="28">
        <v>0.15</v>
      </c>
      <c r="E6928" s="27">
        <v>0</v>
      </c>
    </row>
    <row r="6929" spans="1:5" x14ac:dyDescent="0.35">
      <c r="A6929" s="125"/>
      <c r="B6929" s="126"/>
      <c r="C6929" s="50" t="s">
        <v>192</v>
      </c>
      <c r="D6929" s="28">
        <v>0.2</v>
      </c>
      <c r="E6929" s="27">
        <v>0</v>
      </c>
    </row>
    <row r="6930" spans="1:5" x14ac:dyDescent="0.35">
      <c r="A6930" s="125"/>
      <c r="B6930" s="126"/>
      <c r="C6930" s="50" t="s">
        <v>193</v>
      </c>
      <c r="D6930" s="28">
        <v>0.25</v>
      </c>
      <c r="E6930" s="27">
        <v>0</v>
      </c>
    </row>
    <row r="6931" spans="1:5" x14ac:dyDescent="0.35">
      <c r="A6931" s="125"/>
      <c r="B6931" s="126"/>
      <c r="C6931" s="50" t="s">
        <v>194</v>
      </c>
      <c r="D6931" s="28">
        <v>0.3</v>
      </c>
      <c r="E6931" s="27">
        <v>0</v>
      </c>
    </row>
    <row r="6932" spans="1:5" x14ac:dyDescent="0.35">
      <c r="A6932" s="125"/>
      <c r="B6932" s="126"/>
      <c r="C6932" s="50" t="s">
        <v>195</v>
      </c>
      <c r="D6932" s="28">
        <v>0.35</v>
      </c>
      <c r="E6932" s="27">
        <v>0</v>
      </c>
    </row>
    <row r="6933" spans="1:5" x14ac:dyDescent="0.35">
      <c r="A6933" s="125"/>
      <c r="B6933" s="126"/>
      <c r="C6933" s="50" t="s">
        <v>196</v>
      </c>
      <c r="D6933" s="28">
        <v>0.4</v>
      </c>
      <c r="E6933" s="27">
        <v>0</v>
      </c>
    </row>
    <row r="6934" spans="1:5" x14ac:dyDescent="0.35">
      <c r="A6934" s="125"/>
      <c r="B6934" s="126"/>
      <c r="C6934" s="50" t="s">
        <v>197</v>
      </c>
      <c r="D6934" s="28">
        <v>0.45</v>
      </c>
      <c r="E6934" s="27">
        <v>0</v>
      </c>
    </row>
    <row r="6935" spans="1:5" x14ac:dyDescent="0.35">
      <c r="A6935" s="125"/>
      <c r="B6935" s="126"/>
      <c r="C6935" s="50" t="s">
        <v>198</v>
      </c>
      <c r="D6935" s="28">
        <v>0.5</v>
      </c>
      <c r="E6935" s="27">
        <v>0</v>
      </c>
    </row>
    <row r="6936" spans="1:5" x14ac:dyDescent="0.35">
      <c r="A6936" s="125"/>
      <c r="B6936" s="126"/>
      <c r="C6936" s="50" t="s">
        <v>199</v>
      </c>
      <c r="D6936" s="28">
        <v>0.55000000000000004</v>
      </c>
      <c r="E6936" s="27">
        <v>0</v>
      </c>
    </row>
    <row r="6937" spans="1:5" x14ac:dyDescent="0.35">
      <c r="A6937" s="125"/>
      <c r="B6937" s="126"/>
      <c r="C6937" s="50" t="s">
        <v>200</v>
      </c>
      <c r="D6937" s="28">
        <v>0.6</v>
      </c>
      <c r="E6937" s="27">
        <v>0</v>
      </c>
    </row>
    <row r="6938" spans="1:5" x14ac:dyDescent="0.35">
      <c r="A6938" s="125"/>
      <c r="B6938" s="126"/>
      <c r="C6938" s="50" t="s">
        <v>201</v>
      </c>
      <c r="D6938" s="28">
        <v>0.65</v>
      </c>
      <c r="E6938" s="27">
        <v>0</v>
      </c>
    </row>
    <row r="6939" spans="1:5" x14ac:dyDescent="0.35">
      <c r="A6939" s="125"/>
      <c r="B6939" s="126"/>
      <c r="C6939" s="50" t="s">
        <v>202</v>
      </c>
      <c r="D6939" s="28">
        <v>0.7</v>
      </c>
      <c r="E6939" s="27">
        <v>0</v>
      </c>
    </row>
    <row r="6940" spans="1:5" x14ac:dyDescent="0.35">
      <c r="A6940" s="125"/>
      <c r="B6940" s="126"/>
      <c r="C6940" s="50" t="s">
        <v>203</v>
      </c>
      <c r="D6940" s="28">
        <v>0.75</v>
      </c>
      <c r="E6940" s="27">
        <v>0</v>
      </c>
    </row>
    <row r="6941" spans="1:5" x14ac:dyDescent="0.35">
      <c r="A6941" s="125"/>
      <c r="B6941" s="126"/>
      <c r="C6941" s="50" t="s">
        <v>204</v>
      </c>
      <c r="D6941" s="28">
        <v>0.8</v>
      </c>
      <c r="E6941" s="27">
        <v>0</v>
      </c>
    </row>
    <row r="6942" spans="1:5" x14ac:dyDescent="0.35">
      <c r="A6942" s="125"/>
      <c r="B6942" s="126"/>
      <c r="C6942" s="50" t="s">
        <v>205</v>
      </c>
      <c r="D6942" s="28">
        <v>0.85</v>
      </c>
      <c r="E6942" s="27">
        <v>0</v>
      </c>
    </row>
    <row r="6943" spans="1:5" x14ac:dyDescent="0.35">
      <c r="A6943" s="125"/>
      <c r="B6943" s="126"/>
      <c r="C6943" s="50" t="s">
        <v>206</v>
      </c>
      <c r="D6943" s="28">
        <v>0.9</v>
      </c>
      <c r="E6943" s="27">
        <v>0</v>
      </c>
    </row>
    <row r="6944" spans="1:5" x14ac:dyDescent="0.35">
      <c r="A6944" s="125"/>
      <c r="B6944" s="126"/>
      <c r="C6944" s="50" t="s">
        <v>207</v>
      </c>
      <c r="D6944" s="28">
        <v>0.95</v>
      </c>
      <c r="E6944" s="27">
        <v>0</v>
      </c>
    </row>
    <row r="6945" spans="1:5" x14ac:dyDescent="0.35">
      <c r="A6945" s="125"/>
      <c r="B6945" s="126"/>
      <c r="C6945" s="50" t="s">
        <v>208</v>
      </c>
      <c r="D6945" s="28">
        <v>1</v>
      </c>
      <c r="E6945" s="27">
        <v>0</v>
      </c>
    </row>
    <row r="6946" spans="1:5" x14ac:dyDescent="0.35">
      <c r="A6946" s="125"/>
      <c r="B6946" s="126"/>
      <c r="C6946" s="49" t="s">
        <v>134</v>
      </c>
      <c r="D6946" s="26" t="s">
        <v>136</v>
      </c>
      <c r="E6946" s="26" t="s">
        <v>136</v>
      </c>
    </row>
    <row r="6947" spans="1:5" x14ac:dyDescent="0.35">
      <c r="A6947" s="125"/>
      <c r="B6947" s="126"/>
    </row>
    <row r="6948" spans="1:5" x14ac:dyDescent="0.35">
      <c r="A6948" s="125"/>
      <c r="B6948" s="126"/>
    </row>
    <row r="6949" spans="1:5" x14ac:dyDescent="0.35">
      <c r="A6949" s="125"/>
      <c r="B6949" s="126"/>
    </row>
    <row r="6950" spans="1:5" x14ac:dyDescent="0.35">
      <c r="A6950" s="125">
        <f>A6925+1</f>
        <v>279</v>
      </c>
      <c r="B6950" s="126" t="str">
        <f>"Lista  "  &amp;A6950&amp; "  "&amp; LOOKUP(A6950,'entrada datos Urbanizacion'!$E$5:$E$148,'entrada datos Urbanizacion'!$I$5:$I$148)</f>
        <v>Lista  279  baldosa de asfalto</v>
      </c>
      <c r="C6950" s="49" t="s">
        <v>252</v>
      </c>
      <c r="D6950" s="27">
        <v>0</v>
      </c>
      <c r="E6950" s="27">
        <v>0</v>
      </c>
    </row>
    <row r="6951" spans="1:5" x14ac:dyDescent="0.35">
      <c r="A6951" s="125"/>
      <c r="B6951" s="126"/>
      <c r="C6951" s="50" t="s">
        <v>189</v>
      </c>
      <c r="D6951" s="28">
        <v>0.05</v>
      </c>
      <c r="E6951" s="27">
        <v>0</v>
      </c>
    </row>
    <row r="6952" spans="1:5" x14ac:dyDescent="0.35">
      <c r="A6952" s="125"/>
      <c r="B6952" s="126"/>
      <c r="C6952" s="50" t="s">
        <v>190</v>
      </c>
      <c r="D6952" s="28">
        <v>0.1</v>
      </c>
      <c r="E6952" s="27">
        <v>0</v>
      </c>
    </row>
    <row r="6953" spans="1:5" x14ac:dyDescent="0.35">
      <c r="A6953" s="125"/>
      <c r="B6953" s="126"/>
      <c r="C6953" s="50" t="s">
        <v>191</v>
      </c>
      <c r="D6953" s="28">
        <v>0.15</v>
      </c>
      <c r="E6953" s="27">
        <v>0</v>
      </c>
    </row>
    <row r="6954" spans="1:5" x14ac:dyDescent="0.35">
      <c r="A6954" s="125"/>
      <c r="B6954" s="126"/>
      <c r="C6954" s="50" t="s">
        <v>192</v>
      </c>
      <c r="D6954" s="28">
        <v>0.2</v>
      </c>
      <c r="E6954" s="27">
        <v>0</v>
      </c>
    </row>
    <row r="6955" spans="1:5" x14ac:dyDescent="0.35">
      <c r="A6955" s="125"/>
      <c r="B6955" s="126"/>
      <c r="C6955" s="50" t="s">
        <v>193</v>
      </c>
      <c r="D6955" s="28">
        <v>0.25</v>
      </c>
      <c r="E6955" s="27">
        <v>0</v>
      </c>
    </row>
    <row r="6956" spans="1:5" x14ac:dyDescent="0.35">
      <c r="A6956" s="125"/>
      <c r="B6956" s="126"/>
      <c r="C6956" s="50" t="s">
        <v>194</v>
      </c>
      <c r="D6956" s="28">
        <v>0.3</v>
      </c>
      <c r="E6956" s="27">
        <v>0</v>
      </c>
    </row>
    <row r="6957" spans="1:5" x14ac:dyDescent="0.35">
      <c r="A6957" s="125"/>
      <c r="B6957" s="126"/>
      <c r="C6957" s="50" t="s">
        <v>195</v>
      </c>
      <c r="D6957" s="28">
        <v>0.35</v>
      </c>
      <c r="E6957" s="27">
        <v>0</v>
      </c>
    </row>
    <row r="6958" spans="1:5" x14ac:dyDescent="0.35">
      <c r="A6958" s="125"/>
      <c r="B6958" s="126"/>
      <c r="C6958" s="50" t="s">
        <v>196</v>
      </c>
      <c r="D6958" s="28">
        <v>0.4</v>
      </c>
      <c r="E6958" s="27">
        <v>0</v>
      </c>
    </row>
    <row r="6959" spans="1:5" x14ac:dyDescent="0.35">
      <c r="A6959" s="125"/>
      <c r="B6959" s="126"/>
      <c r="C6959" s="50" t="s">
        <v>197</v>
      </c>
      <c r="D6959" s="28">
        <v>0.45</v>
      </c>
      <c r="E6959" s="27">
        <v>0</v>
      </c>
    </row>
    <row r="6960" spans="1:5" x14ac:dyDescent="0.35">
      <c r="A6960" s="125"/>
      <c r="B6960" s="126"/>
      <c r="C6960" s="50" t="s">
        <v>198</v>
      </c>
      <c r="D6960" s="28">
        <v>0.5</v>
      </c>
      <c r="E6960" s="27">
        <v>0</v>
      </c>
    </row>
    <row r="6961" spans="1:5" x14ac:dyDescent="0.35">
      <c r="A6961" s="125"/>
      <c r="B6961" s="126"/>
      <c r="C6961" s="50" t="s">
        <v>199</v>
      </c>
      <c r="D6961" s="28">
        <v>0.55000000000000004</v>
      </c>
      <c r="E6961" s="27">
        <v>0</v>
      </c>
    </row>
    <row r="6962" spans="1:5" x14ac:dyDescent="0.35">
      <c r="A6962" s="125"/>
      <c r="B6962" s="126"/>
      <c r="C6962" s="50" t="s">
        <v>200</v>
      </c>
      <c r="D6962" s="28">
        <v>0.6</v>
      </c>
      <c r="E6962" s="27">
        <v>0</v>
      </c>
    </row>
    <row r="6963" spans="1:5" x14ac:dyDescent="0.35">
      <c r="A6963" s="125"/>
      <c r="B6963" s="126"/>
      <c r="C6963" s="50" t="s">
        <v>201</v>
      </c>
      <c r="D6963" s="28">
        <v>0.65</v>
      </c>
      <c r="E6963" s="27">
        <v>0</v>
      </c>
    </row>
    <row r="6964" spans="1:5" x14ac:dyDescent="0.35">
      <c r="A6964" s="125"/>
      <c r="B6964" s="126"/>
      <c r="C6964" s="50" t="s">
        <v>202</v>
      </c>
      <c r="D6964" s="28">
        <v>0.7</v>
      </c>
      <c r="E6964" s="27">
        <v>0</v>
      </c>
    </row>
    <row r="6965" spans="1:5" x14ac:dyDescent="0.35">
      <c r="A6965" s="125"/>
      <c r="B6965" s="126"/>
      <c r="C6965" s="50" t="s">
        <v>203</v>
      </c>
      <c r="D6965" s="28">
        <v>0.75</v>
      </c>
      <c r="E6965" s="27">
        <v>0</v>
      </c>
    </row>
    <row r="6966" spans="1:5" x14ac:dyDescent="0.35">
      <c r="A6966" s="125"/>
      <c r="B6966" s="126"/>
      <c r="C6966" s="50" t="s">
        <v>204</v>
      </c>
      <c r="D6966" s="28">
        <v>0.8</v>
      </c>
      <c r="E6966" s="27">
        <v>0</v>
      </c>
    </row>
    <row r="6967" spans="1:5" x14ac:dyDescent="0.35">
      <c r="A6967" s="125"/>
      <c r="B6967" s="126"/>
      <c r="C6967" s="50" t="s">
        <v>205</v>
      </c>
      <c r="D6967" s="28">
        <v>0.85</v>
      </c>
      <c r="E6967" s="27">
        <v>0</v>
      </c>
    </row>
    <row r="6968" spans="1:5" x14ac:dyDescent="0.35">
      <c r="A6968" s="125"/>
      <c r="B6968" s="126"/>
      <c r="C6968" s="50" t="s">
        <v>206</v>
      </c>
      <c r="D6968" s="28">
        <v>0.9</v>
      </c>
      <c r="E6968" s="27">
        <v>0</v>
      </c>
    </row>
    <row r="6969" spans="1:5" x14ac:dyDescent="0.35">
      <c r="A6969" s="125"/>
      <c r="B6969" s="126"/>
      <c r="C6969" s="50" t="s">
        <v>207</v>
      </c>
      <c r="D6969" s="28">
        <v>0.95</v>
      </c>
      <c r="E6969" s="27">
        <v>0</v>
      </c>
    </row>
    <row r="6970" spans="1:5" x14ac:dyDescent="0.35">
      <c r="A6970" s="125"/>
      <c r="B6970" s="126"/>
      <c r="C6970" s="50" t="s">
        <v>208</v>
      </c>
      <c r="D6970" s="28">
        <v>1</v>
      </c>
      <c r="E6970" s="27">
        <v>0</v>
      </c>
    </row>
    <row r="6971" spans="1:5" x14ac:dyDescent="0.35">
      <c r="A6971" s="125"/>
      <c r="B6971" s="126"/>
      <c r="C6971" s="49" t="s">
        <v>134</v>
      </c>
      <c r="D6971" s="26" t="s">
        <v>136</v>
      </c>
      <c r="E6971" s="26" t="s">
        <v>136</v>
      </c>
    </row>
    <row r="6972" spans="1:5" x14ac:dyDescent="0.35">
      <c r="A6972" s="125"/>
      <c r="B6972" s="126"/>
    </row>
    <row r="6973" spans="1:5" x14ac:dyDescent="0.35">
      <c r="A6973" s="125"/>
      <c r="B6973" s="126"/>
    </row>
    <row r="6974" spans="1:5" x14ac:dyDescent="0.35">
      <c r="A6974" s="125"/>
      <c r="B6974" s="126"/>
    </row>
    <row r="6975" spans="1:5" x14ac:dyDescent="0.35">
      <c r="A6975" s="125">
        <f>A6950+1</f>
        <v>280</v>
      </c>
      <c r="B6975" s="126" t="str">
        <f>"Lista  "  &amp;A6975&amp; "  "&amp; LOOKUP(A6975,'entrada datos Urbanizacion'!$E$5:$E$148,'entrada datos Urbanizacion'!$I$5:$I$148)</f>
        <v>Lista  280  adoquín de hormigón</v>
      </c>
      <c r="C6975" s="49" t="s">
        <v>252</v>
      </c>
      <c r="D6975" s="27">
        <v>0</v>
      </c>
      <c r="E6975" s="27">
        <v>0</v>
      </c>
    </row>
    <row r="6976" spans="1:5" x14ac:dyDescent="0.35">
      <c r="A6976" s="125"/>
      <c r="B6976" s="126"/>
      <c r="C6976" s="50" t="s">
        <v>189</v>
      </c>
      <c r="D6976" s="28">
        <v>0.05</v>
      </c>
      <c r="E6976" s="27">
        <v>0</v>
      </c>
    </row>
    <row r="6977" spans="1:5" x14ac:dyDescent="0.35">
      <c r="A6977" s="125"/>
      <c r="B6977" s="126"/>
      <c r="C6977" s="50" t="s">
        <v>190</v>
      </c>
      <c r="D6977" s="28">
        <v>0.1</v>
      </c>
      <c r="E6977" s="27">
        <v>0</v>
      </c>
    </row>
    <row r="6978" spans="1:5" x14ac:dyDescent="0.35">
      <c r="A6978" s="125"/>
      <c r="B6978" s="126"/>
      <c r="C6978" s="50" t="s">
        <v>191</v>
      </c>
      <c r="D6978" s="28">
        <v>0.15</v>
      </c>
      <c r="E6978" s="27">
        <v>0</v>
      </c>
    </row>
    <row r="6979" spans="1:5" x14ac:dyDescent="0.35">
      <c r="A6979" s="125"/>
      <c r="B6979" s="126"/>
      <c r="C6979" s="50" t="s">
        <v>192</v>
      </c>
      <c r="D6979" s="28">
        <v>0.2</v>
      </c>
      <c r="E6979" s="27">
        <v>0</v>
      </c>
    </row>
    <row r="6980" spans="1:5" x14ac:dyDescent="0.35">
      <c r="A6980" s="125"/>
      <c r="B6980" s="126"/>
      <c r="C6980" s="50" t="s">
        <v>193</v>
      </c>
      <c r="D6980" s="28">
        <v>0.25</v>
      </c>
      <c r="E6980" s="27">
        <v>0</v>
      </c>
    </row>
    <row r="6981" spans="1:5" x14ac:dyDescent="0.35">
      <c r="A6981" s="125"/>
      <c r="B6981" s="126"/>
      <c r="C6981" s="50" t="s">
        <v>194</v>
      </c>
      <c r="D6981" s="28">
        <v>0.3</v>
      </c>
      <c r="E6981" s="27">
        <v>0</v>
      </c>
    </row>
    <row r="6982" spans="1:5" x14ac:dyDescent="0.35">
      <c r="A6982" s="125"/>
      <c r="B6982" s="126"/>
      <c r="C6982" s="50" t="s">
        <v>195</v>
      </c>
      <c r="D6982" s="28">
        <v>0.35</v>
      </c>
      <c r="E6982" s="27">
        <v>0</v>
      </c>
    </row>
    <row r="6983" spans="1:5" x14ac:dyDescent="0.35">
      <c r="A6983" s="125"/>
      <c r="B6983" s="126"/>
      <c r="C6983" s="50" t="s">
        <v>196</v>
      </c>
      <c r="D6983" s="28">
        <v>0.4</v>
      </c>
      <c r="E6983" s="27">
        <v>0</v>
      </c>
    </row>
    <row r="6984" spans="1:5" x14ac:dyDescent="0.35">
      <c r="A6984" s="125"/>
      <c r="B6984" s="126"/>
      <c r="C6984" s="50" t="s">
        <v>197</v>
      </c>
      <c r="D6984" s="28">
        <v>0.45</v>
      </c>
      <c r="E6984" s="27">
        <v>0</v>
      </c>
    </row>
    <row r="6985" spans="1:5" x14ac:dyDescent="0.35">
      <c r="A6985" s="125"/>
      <c r="B6985" s="126"/>
      <c r="C6985" s="50" t="s">
        <v>198</v>
      </c>
      <c r="D6985" s="28">
        <v>0.5</v>
      </c>
      <c r="E6985" s="27">
        <v>0</v>
      </c>
    </row>
    <row r="6986" spans="1:5" x14ac:dyDescent="0.35">
      <c r="A6986" s="125"/>
      <c r="B6986" s="126"/>
      <c r="C6986" s="50" t="s">
        <v>199</v>
      </c>
      <c r="D6986" s="28">
        <v>0.55000000000000004</v>
      </c>
      <c r="E6986" s="27">
        <v>0</v>
      </c>
    </row>
    <row r="6987" spans="1:5" x14ac:dyDescent="0.35">
      <c r="A6987" s="125"/>
      <c r="B6987" s="126"/>
      <c r="C6987" s="50" t="s">
        <v>200</v>
      </c>
      <c r="D6987" s="28">
        <v>0.6</v>
      </c>
      <c r="E6987" s="27">
        <v>0</v>
      </c>
    </row>
    <row r="6988" spans="1:5" x14ac:dyDescent="0.35">
      <c r="A6988" s="125"/>
      <c r="B6988" s="126"/>
      <c r="C6988" s="50" t="s">
        <v>201</v>
      </c>
      <c r="D6988" s="28">
        <v>0.65</v>
      </c>
      <c r="E6988" s="27">
        <v>0</v>
      </c>
    </row>
    <row r="6989" spans="1:5" x14ac:dyDescent="0.35">
      <c r="A6989" s="125"/>
      <c r="B6989" s="126"/>
      <c r="C6989" s="50" t="s">
        <v>202</v>
      </c>
      <c r="D6989" s="28">
        <v>0.7</v>
      </c>
      <c r="E6989" s="27">
        <v>0</v>
      </c>
    </row>
    <row r="6990" spans="1:5" x14ac:dyDescent="0.35">
      <c r="A6990" s="125"/>
      <c r="B6990" s="126"/>
      <c r="C6990" s="50" t="s">
        <v>203</v>
      </c>
      <c r="D6990" s="28">
        <v>0.75</v>
      </c>
      <c r="E6990" s="27">
        <v>0</v>
      </c>
    </row>
    <row r="6991" spans="1:5" x14ac:dyDescent="0.35">
      <c r="A6991" s="125"/>
      <c r="B6991" s="126"/>
      <c r="C6991" s="50" t="s">
        <v>204</v>
      </c>
      <c r="D6991" s="28">
        <v>0.8</v>
      </c>
      <c r="E6991" s="27">
        <v>0</v>
      </c>
    </row>
    <row r="6992" spans="1:5" x14ac:dyDescent="0.35">
      <c r="A6992" s="125"/>
      <c r="B6992" s="126"/>
      <c r="C6992" s="50" t="s">
        <v>205</v>
      </c>
      <c r="D6992" s="28">
        <v>0.85</v>
      </c>
      <c r="E6992" s="27">
        <v>0</v>
      </c>
    </row>
    <row r="6993" spans="1:5" x14ac:dyDescent="0.35">
      <c r="A6993" s="125"/>
      <c r="B6993" s="126"/>
      <c r="C6993" s="50" t="s">
        <v>206</v>
      </c>
      <c r="D6993" s="28">
        <v>0.9</v>
      </c>
      <c r="E6993" s="27">
        <v>0</v>
      </c>
    </row>
    <row r="6994" spans="1:5" x14ac:dyDescent="0.35">
      <c r="A6994" s="125"/>
      <c r="B6994" s="126"/>
      <c r="C6994" s="50" t="s">
        <v>207</v>
      </c>
      <c r="D6994" s="28">
        <v>0.95</v>
      </c>
      <c r="E6994" s="27">
        <v>0</v>
      </c>
    </row>
    <row r="6995" spans="1:5" x14ac:dyDescent="0.35">
      <c r="A6995" s="125"/>
      <c r="B6995" s="126"/>
      <c r="C6995" s="50" t="s">
        <v>208</v>
      </c>
      <c r="D6995" s="28">
        <v>1</v>
      </c>
      <c r="E6995" s="27">
        <v>0</v>
      </c>
    </row>
    <row r="6996" spans="1:5" x14ac:dyDescent="0.35">
      <c r="A6996" s="125"/>
      <c r="B6996" s="126"/>
      <c r="C6996" s="49" t="s">
        <v>134</v>
      </c>
      <c r="D6996" s="26" t="s">
        <v>136</v>
      </c>
      <c r="E6996" s="26" t="s">
        <v>136</v>
      </c>
    </row>
    <row r="6997" spans="1:5" x14ac:dyDescent="0.35">
      <c r="A6997" s="125"/>
      <c r="B6997" s="126"/>
    </row>
    <row r="6998" spans="1:5" x14ac:dyDescent="0.35">
      <c r="A6998" s="125"/>
      <c r="B6998" s="126"/>
    </row>
    <row r="6999" spans="1:5" x14ac:dyDescent="0.35">
      <c r="A6999" s="125"/>
      <c r="B6999" s="126"/>
    </row>
    <row r="7000" spans="1:5" x14ac:dyDescent="0.35">
      <c r="A7000" s="125">
        <f>A6975+1</f>
        <v>281</v>
      </c>
      <c r="B7000" s="126" t="str">
        <f>"Lista  "  &amp;A7000&amp; "  "&amp; LOOKUP(A7000,'entrada datos Urbanizacion'!$E$5:$E$148,'entrada datos Urbanizacion'!$I$5:$I$148)</f>
        <v>Lista  281  adoquín de granito</v>
      </c>
      <c r="C7000" s="49" t="s">
        <v>252</v>
      </c>
      <c r="D7000" s="27">
        <v>0</v>
      </c>
      <c r="E7000" s="27">
        <v>0</v>
      </c>
    </row>
    <row r="7001" spans="1:5" x14ac:dyDescent="0.35">
      <c r="A7001" s="125"/>
      <c r="B7001" s="126"/>
      <c r="C7001" s="50" t="s">
        <v>189</v>
      </c>
      <c r="D7001" s="28">
        <v>0.05</v>
      </c>
      <c r="E7001" s="27">
        <v>0</v>
      </c>
    </row>
    <row r="7002" spans="1:5" x14ac:dyDescent="0.35">
      <c r="A7002" s="125"/>
      <c r="B7002" s="126"/>
      <c r="C7002" s="50" t="s">
        <v>190</v>
      </c>
      <c r="D7002" s="28">
        <v>0.1</v>
      </c>
      <c r="E7002" s="27">
        <v>0</v>
      </c>
    </row>
    <row r="7003" spans="1:5" x14ac:dyDescent="0.35">
      <c r="A7003" s="125"/>
      <c r="B7003" s="126"/>
      <c r="C7003" s="50" t="s">
        <v>191</v>
      </c>
      <c r="D7003" s="28">
        <v>0.15</v>
      </c>
      <c r="E7003" s="27">
        <v>0</v>
      </c>
    </row>
    <row r="7004" spans="1:5" x14ac:dyDescent="0.35">
      <c r="A7004" s="125"/>
      <c r="B7004" s="126"/>
      <c r="C7004" s="50" t="s">
        <v>192</v>
      </c>
      <c r="D7004" s="28">
        <v>0.2</v>
      </c>
      <c r="E7004" s="27">
        <v>0</v>
      </c>
    </row>
    <row r="7005" spans="1:5" x14ac:dyDescent="0.35">
      <c r="A7005" s="125"/>
      <c r="B7005" s="126"/>
      <c r="C7005" s="50" t="s">
        <v>193</v>
      </c>
      <c r="D7005" s="28">
        <v>0.25</v>
      </c>
      <c r="E7005" s="27">
        <v>0</v>
      </c>
    </row>
    <row r="7006" spans="1:5" x14ac:dyDescent="0.35">
      <c r="A7006" s="125"/>
      <c r="B7006" s="126"/>
      <c r="C7006" s="50" t="s">
        <v>194</v>
      </c>
      <c r="D7006" s="28">
        <v>0.3</v>
      </c>
      <c r="E7006" s="27">
        <v>0</v>
      </c>
    </row>
    <row r="7007" spans="1:5" x14ac:dyDescent="0.35">
      <c r="A7007" s="125"/>
      <c r="B7007" s="126"/>
      <c r="C7007" s="50" t="s">
        <v>195</v>
      </c>
      <c r="D7007" s="28">
        <v>0.35</v>
      </c>
      <c r="E7007" s="27">
        <v>0</v>
      </c>
    </row>
    <row r="7008" spans="1:5" x14ac:dyDescent="0.35">
      <c r="A7008" s="125"/>
      <c r="B7008" s="126"/>
      <c r="C7008" s="50" t="s">
        <v>196</v>
      </c>
      <c r="D7008" s="28">
        <v>0.4</v>
      </c>
      <c r="E7008" s="27">
        <v>0</v>
      </c>
    </row>
    <row r="7009" spans="1:5" x14ac:dyDescent="0.35">
      <c r="A7009" s="125"/>
      <c r="B7009" s="126"/>
      <c r="C7009" s="50" t="s">
        <v>197</v>
      </c>
      <c r="D7009" s="28">
        <v>0.45</v>
      </c>
      <c r="E7009" s="27">
        <v>0</v>
      </c>
    </row>
    <row r="7010" spans="1:5" x14ac:dyDescent="0.35">
      <c r="A7010" s="125"/>
      <c r="B7010" s="126"/>
      <c r="C7010" s="50" t="s">
        <v>198</v>
      </c>
      <c r="D7010" s="28">
        <v>0.5</v>
      </c>
      <c r="E7010" s="27">
        <v>0</v>
      </c>
    </row>
    <row r="7011" spans="1:5" x14ac:dyDescent="0.35">
      <c r="A7011" s="125"/>
      <c r="B7011" s="126"/>
      <c r="C7011" s="50" t="s">
        <v>199</v>
      </c>
      <c r="D7011" s="28">
        <v>0.55000000000000004</v>
      </c>
      <c r="E7011" s="27">
        <v>0</v>
      </c>
    </row>
    <row r="7012" spans="1:5" x14ac:dyDescent="0.35">
      <c r="A7012" s="125"/>
      <c r="B7012" s="126"/>
      <c r="C7012" s="50" t="s">
        <v>200</v>
      </c>
      <c r="D7012" s="28">
        <v>0.6</v>
      </c>
      <c r="E7012" s="27">
        <v>0</v>
      </c>
    </row>
    <row r="7013" spans="1:5" x14ac:dyDescent="0.35">
      <c r="A7013" s="125"/>
      <c r="B7013" s="126"/>
      <c r="C7013" s="50" t="s">
        <v>201</v>
      </c>
      <c r="D7013" s="28">
        <v>0.65</v>
      </c>
      <c r="E7013" s="27">
        <v>0</v>
      </c>
    </row>
    <row r="7014" spans="1:5" x14ac:dyDescent="0.35">
      <c r="A7014" s="125"/>
      <c r="B7014" s="126"/>
      <c r="C7014" s="50" t="s">
        <v>202</v>
      </c>
      <c r="D7014" s="28">
        <v>0.7</v>
      </c>
      <c r="E7014" s="27">
        <v>0</v>
      </c>
    </row>
    <row r="7015" spans="1:5" x14ac:dyDescent="0.35">
      <c r="A7015" s="125"/>
      <c r="B7015" s="126"/>
      <c r="C7015" s="50" t="s">
        <v>203</v>
      </c>
      <c r="D7015" s="28">
        <v>0.75</v>
      </c>
      <c r="E7015" s="27">
        <v>0</v>
      </c>
    </row>
    <row r="7016" spans="1:5" x14ac:dyDescent="0.35">
      <c r="A7016" s="125"/>
      <c r="B7016" s="126"/>
      <c r="C7016" s="50" t="s">
        <v>204</v>
      </c>
      <c r="D7016" s="28">
        <v>0.8</v>
      </c>
      <c r="E7016" s="27">
        <v>0</v>
      </c>
    </row>
    <row r="7017" spans="1:5" x14ac:dyDescent="0.35">
      <c r="A7017" s="125"/>
      <c r="B7017" s="126"/>
      <c r="C7017" s="50" t="s">
        <v>205</v>
      </c>
      <c r="D7017" s="28">
        <v>0.85</v>
      </c>
      <c r="E7017" s="27">
        <v>0</v>
      </c>
    </row>
    <row r="7018" spans="1:5" x14ac:dyDescent="0.35">
      <c r="A7018" s="125"/>
      <c r="B7018" s="126"/>
      <c r="C7018" s="50" t="s">
        <v>206</v>
      </c>
      <c r="D7018" s="28">
        <v>0.9</v>
      </c>
      <c r="E7018" s="27">
        <v>0</v>
      </c>
    </row>
    <row r="7019" spans="1:5" x14ac:dyDescent="0.35">
      <c r="A7019" s="125"/>
      <c r="B7019" s="126"/>
      <c r="C7019" s="50" t="s">
        <v>207</v>
      </c>
      <c r="D7019" s="28">
        <v>0.95</v>
      </c>
      <c r="E7019" s="27">
        <v>0</v>
      </c>
    </row>
    <row r="7020" spans="1:5" x14ac:dyDescent="0.35">
      <c r="A7020" s="125"/>
      <c r="B7020" s="126"/>
      <c r="C7020" s="50" t="s">
        <v>208</v>
      </c>
      <c r="D7020" s="28">
        <v>1</v>
      </c>
      <c r="E7020" s="27">
        <v>0</v>
      </c>
    </row>
    <row r="7021" spans="1:5" x14ac:dyDescent="0.35">
      <c r="A7021" s="125"/>
      <c r="B7021" s="126"/>
      <c r="C7021" s="49" t="s">
        <v>134</v>
      </c>
      <c r="D7021" s="26" t="s">
        <v>136</v>
      </c>
      <c r="E7021" s="26" t="s">
        <v>136</v>
      </c>
    </row>
    <row r="7022" spans="1:5" x14ac:dyDescent="0.35">
      <c r="A7022" s="125"/>
      <c r="B7022" s="126"/>
    </row>
    <row r="7023" spans="1:5" x14ac:dyDescent="0.35">
      <c r="A7023" s="125"/>
      <c r="B7023" s="126"/>
    </row>
    <row r="7024" spans="1:5" x14ac:dyDescent="0.35">
      <c r="A7024" s="125"/>
      <c r="B7024" s="126"/>
    </row>
    <row r="7025" spans="1:5" x14ac:dyDescent="0.35">
      <c r="A7025" s="125">
        <f>A7000+1</f>
        <v>282</v>
      </c>
      <c r="B7025" s="126" t="str">
        <f>"Lista  "  &amp;A7025&amp; "  "&amp; LOOKUP(A7025,'entrada datos Urbanizacion'!$E$5:$E$148,'entrada datos Urbanizacion'!$I$5:$I$148)</f>
        <v>Lista  282  adoquín cerámico</v>
      </c>
      <c r="C7025" s="49" t="s">
        <v>252</v>
      </c>
      <c r="D7025" s="27">
        <v>0</v>
      </c>
      <c r="E7025" s="27">
        <v>0</v>
      </c>
    </row>
    <row r="7026" spans="1:5" x14ac:dyDescent="0.35">
      <c r="A7026" s="125"/>
      <c r="B7026" s="126"/>
      <c r="C7026" s="50" t="s">
        <v>189</v>
      </c>
      <c r="D7026" s="28">
        <v>0.05</v>
      </c>
      <c r="E7026" s="27">
        <v>0</v>
      </c>
    </row>
    <row r="7027" spans="1:5" x14ac:dyDescent="0.35">
      <c r="A7027" s="125"/>
      <c r="B7027" s="126"/>
      <c r="C7027" s="50" t="s">
        <v>190</v>
      </c>
      <c r="D7027" s="28">
        <v>0.1</v>
      </c>
      <c r="E7027" s="27">
        <v>0</v>
      </c>
    </row>
    <row r="7028" spans="1:5" x14ac:dyDescent="0.35">
      <c r="A7028" s="125"/>
      <c r="B7028" s="126"/>
      <c r="C7028" s="50" t="s">
        <v>191</v>
      </c>
      <c r="D7028" s="28">
        <v>0.15</v>
      </c>
      <c r="E7028" s="27">
        <v>0</v>
      </c>
    </row>
    <row r="7029" spans="1:5" x14ac:dyDescent="0.35">
      <c r="A7029" s="125"/>
      <c r="B7029" s="126"/>
      <c r="C7029" s="50" t="s">
        <v>192</v>
      </c>
      <c r="D7029" s="28">
        <v>0.2</v>
      </c>
      <c r="E7029" s="27">
        <v>0</v>
      </c>
    </row>
    <row r="7030" spans="1:5" x14ac:dyDescent="0.35">
      <c r="A7030" s="125"/>
      <c r="B7030" s="126"/>
      <c r="C7030" s="50" t="s">
        <v>193</v>
      </c>
      <c r="D7030" s="28">
        <v>0.25</v>
      </c>
      <c r="E7030" s="27">
        <v>0</v>
      </c>
    </row>
    <row r="7031" spans="1:5" x14ac:dyDescent="0.35">
      <c r="A7031" s="125"/>
      <c r="B7031" s="126"/>
      <c r="C7031" s="50" t="s">
        <v>194</v>
      </c>
      <c r="D7031" s="28">
        <v>0.3</v>
      </c>
      <c r="E7031" s="27">
        <v>0</v>
      </c>
    </row>
    <row r="7032" spans="1:5" x14ac:dyDescent="0.35">
      <c r="A7032" s="125"/>
      <c r="B7032" s="126"/>
      <c r="C7032" s="50" t="s">
        <v>195</v>
      </c>
      <c r="D7032" s="28">
        <v>0.35</v>
      </c>
      <c r="E7032" s="27">
        <v>0</v>
      </c>
    </row>
    <row r="7033" spans="1:5" x14ac:dyDescent="0.35">
      <c r="A7033" s="125"/>
      <c r="B7033" s="126"/>
      <c r="C7033" s="50" t="s">
        <v>196</v>
      </c>
      <c r="D7033" s="28">
        <v>0.4</v>
      </c>
      <c r="E7033" s="27">
        <v>0</v>
      </c>
    </row>
    <row r="7034" spans="1:5" x14ac:dyDescent="0.35">
      <c r="A7034" s="125"/>
      <c r="B7034" s="126"/>
      <c r="C7034" s="50" t="s">
        <v>197</v>
      </c>
      <c r="D7034" s="28">
        <v>0.45</v>
      </c>
      <c r="E7034" s="27">
        <v>0</v>
      </c>
    </row>
    <row r="7035" spans="1:5" x14ac:dyDescent="0.35">
      <c r="A7035" s="125"/>
      <c r="B7035" s="126"/>
      <c r="C7035" s="50" t="s">
        <v>198</v>
      </c>
      <c r="D7035" s="28">
        <v>0.5</v>
      </c>
      <c r="E7035" s="27">
        <v>0</v>
      </c>
    </row>
    <row r="7036" spans="1:5" x14ac:dyDescent="0.35">
      <c r="A7036" s="125"/>
      <c r="B7036" s="126"/>
      <c r="C7036" s="50" t="s">
        <v>199</v>
      </c>
      <c r="D7036" s="28">
        <v>0.55000000000000004</v>
      </c>
      <c r="E7036" s="27">
        <v>0</v>
      </c>
    </row>
    <row r="7037" spans="1:5" x14ac:dyDescent="0.35">
      <c r="A7037" s="125"/>
      <c r="B7037" s="126"/>
      <c r="C7037" s="50" t="s">
        <v>200</v>
      </c>
      <c r="D7037" s="28">
        <v>0.6</v>
      </c>
      <c r="E7037" s="27">
        <v>0</v>
      </c>
    </row>
    <row r="7038" spans="1:5" x14ac:dyDescent="0.35">
      <c r="A7038" s="125"/>
      <c r="B7038" s="126"/>
      <c r="C7038" s="50" t="s">
        <v>201</v>
      </c>
      <c r="D7038" s="28">
        <v>0.65</v>
      </c>
      <c r="E7038" s="27">
        <v>0</v>
      </c>
    </row>
    <row r="7039" spans="1:5" x14ac:dyDescent="0.35">
      <c r="A7039" s="125"/>
      <c r="B7039" s="126"/>
      <c r="C7039" s="50" t="s">
        <v>202</v>
      </c>
      <c r="D7039" s="28">
        <v>0.7</v>
      </c>
      <c r="E7039" s="27">
        <v>0</v>
      </c>
    </row>
    <row r="7040" spans="1:5" x14ac:dyDescent="0.35">
      <c r="A7040" s="125"/>
      <c r="B7040" s="126"/>
      <c r="C7040" s="50" t="s">
        <v>203</v>
      </c>
      <c r="D7040" s="28">
        <v>0.75</v>
      </c>
      <c r="E7040" s="27">
        <v>0</v>
      </c>
    </row>
    <row r="7041" spans="1:5" x14ac:dyDescent="0.35">
      <c r="A7041" s="125"/>
      <c r="B7041" s="126"/>
      <c r="C7041" s="50" t="s">
        <v>204</v>
      </c>
      <c r="D7041" s="28">
        <v>0.8</v>
      </c>
      <c r="E7041" s="27">
        <v>0</v>
      </c>
    </row>
    <row r="7042" spans="1:5" x14ac:dyDescent="0.35">
      <c r="A7042" s="125"/>
      <c r="B7042" s="126"/>
      <c r="C7042" s="50" t="s">
        <v>205</v>
      </c>
      <c r="D7042" s="28">
        <v>0.85</v>
      </c>
      <c r="E7042" s="27">
        <v>0</v>
      </c>
    </row>
    <row r="7043" spans="1:5" x14ac:dyDescent="0.35">
      <c r="A7043" s="125"/>
      <c r="B7043" s="126"/>
      <c r="C7043" s="50" t="s">
        <v>206</v>
      </c>
      <c r="D7043" s="28">
        <v>0.9</v>
      </c>
      <c r="E7043" s="27">
        <v>0</v>
      </c>
    </row>
    <row r="7044" spans="1:5" x14ac:dyDescent="0.35">
      <c r="A7044" s="125"/>
      <c r="B7044" s="126"/>
      <c r="C7044" s="50" t="s">
        <v>207</v>
      </c>
      <c r="D7044" s="28">
        <v>0.95</v>
      </c>
      <c r="E7044" s="27">
        <v>0</v>
      </c>
    </row>
    <row r="7045" spans="1:5" x14ac:dyDescent="0.35">
      <c r="A7045" s="125"/>
      <c r="B7045" s="126"/>
      <c r="C7045" s="50" t="s">
        <v>208</v>
      </c>
      <c r="D7045" s="28">
        <v>1</v>
      </c>
      <c r="E7045" s="27">
        <v>0</v>
      </c>
    </row>
    <row r="7046" spans="1:5" x14ac:dyDescent="0.35">
      <c r="A7046" s="125"/>
      <c r="B7046" s="126"/>
      <c r="C7046" s="49" t="s">
        <v>134</v>
      </c>
      <c r="D7046" s="26" t="s">
        <v>136</v>
      </c>
      <c r="E7046" s="26" t="s">
        <v>136</v>
      </c>
    </row>
    <row r="7047" spans="1:5" x14ac:dyDescent="0.35">
      <c r="A7047" s="125"/>
      <c r="B7047" s="126"/>
    </row>
    <row r="7048" spans="1:5" x14ac:dyDescent="0.35">
      <c r="A7048" s="125"/>
      <c r="B7048" s="126"/>
    </row>
    <row r="7049" spans="1:5" x14ac:dyDescent="0.35">
      <c r="A7049" s="125"/>
      <c r="B7049" s="126"/>
    </row>
    <row r="7050" spans="1:5" x14ac:dyDescent="0.35">
      <c r="A7050" s="125">
        <f>A7025+1</f>
        <v>283</v>
      </c>
      <c r="B7050" s="126" t="str">
        <f>"Lista  "  &amp;A7050&amp; "  "&amp; LOOKUP(A7050,'entrada datos Urbanizacion'!$E$5:$E$148,'entrada datos Urbanizacion'!$I$5:$I$148)</f>
        <v>Lista  283  baldosa hormigón prefabricado</v>
      </c>
      <c r="C7050" s="49" t="s">
        <v>252</v>
      </c>
      <c r="D7050" s="27">
        <v>0</v>
      </c>
      <c r="E7050" s="27">
        <v>0</v>
      </c>
    </row>
    <row r="7051" spans="1:5" x14ac:dyDescent="0.35">
      <c r="A7051" s="125"/>
      <c r="B7051" s="126"/>
      <c r="C7051" s="50" t="s">
        <v>189</v>
      </c>
      <c r="D7051" s="28">
        <v>0.05</v>
      </c>
      <c r="E7051" s="27">
        <v>0</v>
      </c>
    </row>
    <row r="7052" spans="1:5" x14ac:dyDescent="0.35">
      <c r="A7052" s="125"/>
      <c r="B7052" s="126"/>
      <c r="C7052" s="50" t="s">
        <v>190</v>
      </c>
      <c r="D7052" s="28">
        <v>0.1</v>
      </c>
      <c r="E7052" s="27">
        <v>0</v>
      </c>
    </row>
    <row r="7053" spans="1:5" x14ac:dyDescent="0.35">
      <c r="A7053" s="125"/>
      <c r="B7053" s="126"/>
      <c r="C7053" s="50" t="s">
        <v>191</v>
      </c>
      <c r="D7053" s="28">
        <v>0.15</v>
      </c>
      <c r="E7053" s="27">
        <v>0</v>
      </c>
    </row>
    <row r="7054" spans="1:5" x14ac:dyDescent="0.35">
      <c r="A7054" s="125"/>
      <c r="B7054" s="126"/>
      <c r="C7054" s="50" t="s">
        <v>192</v>
      </c>
      <c r="D7054" s="28">
        <v>0.2</v>
      </c>
      <c r="E7054" s="27">
        <v>0</v>
      </c>
    </row>
    <row r="7055" spans="1:5" x14ac:dyDescent="0.35">
      <c r="A7055" s="125"/>
      <c r="B7055" s="126"/>
      <c r="C7055" s="50" t="s">
        <v>193</v>
      </c>
      <c r="D7055" s="28">
        <v>0.25</v>
      </c>
      <c r="E7055" s="27">
        <v>0</v>
      </c>
    </row>
    <row r="7056" spans="1:5" x14ac:dyDescent="0.35">
      <c r="A7056" s="125"/>
      <c r="B7056" s="126"/>
      <c r="C7056" s="50" t="s">
        <v>194</v>
      </c>
      <c r="D7056" s="28">
        <v>0.3</v>
      </c>
      <c r="E7056" s="27">
        <v>0</v>
      </c>
    </row>
    <row r="7057" spans="1:5" x14ac:dyDescent="0.35">
      <c r="A7057" s="125"/>
      <c r="B7057" s="126"/>
      <c r="C7057" s="50" t="s">
        <v>195</v>
      </c>
      <c r="D7057" s="28">
        <v>0.35</v>
      </c>
      <c r="E7057" s="27">
        <v>0</v>
      </c>
    </row>
    <row r="7058" spans="1:5" x14ac:dyDescent="0.35">
      <c r="A7058" s="125"/>
      <c r="B7058" s="126"/>
      <c r="C7058" s="50" t="s">
        <v>196</v>
      </c>
      <c r="D7058" s="28">
        <v>0.4</v>
      </c>
      <c r="E7058" s="27">
        <v>0</v>
      </c>
    </row>
    <row r="7059" spans="1:5" x14ac:dyDescent="0.35">
      <c r="A7059" s="125"/>
      <c r="B7059" s="126"/>
      <c r="C7059" s="50" t="s">
        <v>197</v>
      </c>
      <c r="D7059" s="28">
        <v>0.45</v>
      </c>
      <c r="E7059" s="27">
        <v>0</v>
      </c>
    </row>
    <row r="7060" spans="1:5" x14ac:dyDescent="0.35">
      <c r="A7060" s="125"/>
      <c r="B7060" s="126"/>
      <c r="C7060" s="50" t="s">
        <v>198</v>
      </c>
      <c r="D7060" s="28">
        <v>0.5</v>
      </c>
      <c r="E7060" s="27">
        <v>0</v>
      </c>
    </row>
    <row r="7061" spans="1:5" x14ac:dyDescent="0.35">
      <c r="A7061" s="125"/>
      <c r="B7061" s="126"/>
      <c r="C7061" s="50" t="s">
        <v>199</v>
      </c>
      <c r="D7061" s="28">
        <v>0.55000000000000004</v>
      </c>
      <c r="E7061" s="27">
        <v>0</v>
      </c>
    </row>
    <row r="7062" spans="1:5" x14ac:dyDescent="0.35">
      <c r="A7062" s="125"/>
      <c r="B7062" s="126"/>
      <c r="C7062" s="50" t="s">
        <v>200</v>
      </c>
      <c r="D7062" s="28">
        <v>0.6</v>
      </c>
      <c r="E7062" s="27">
        <v>0</v>
      </c>
    </row>
    <row r="7063" spans="1:5" x14ac:dyDescent="0.35">
      <c r="A7063" s="125"/>
      <c r="B7063" s="126"/>
      <c r="C7063" s="50" t="s">
        <v>201</v>
      </c>
      <c r="D7063" s="28">
        <v>0.65</v>
      </c>
      <c r="E7063" s="27">
        <v>0</v>
      </c>
    </row>
    <row r="7064" spans="1:5" x14ac:dyDescent="0.35">
      <c r="A7064" s="125"/>
      <c r="B7064" s="126"/>
      <c r="C7064" s="50" t="s">
        <v>202</v>
      </c>
      <c r="D7064" s="28">
        <v>0.7</v>
      </c>
      <c r="E7064" s="27">
        <v>0</v>
      </c>
    </row>
    <row r="7065" spans="1:5" x14ac:dyDescent="0.35">
      <c r="A7065" s="125"/>
      <c r="B7065" s="126"/>
      <c r="C7065" s="50" t="s">
        <v>203</v>
      </c>
      <c r="D7065" s="28">
        <v>0.75</v>
      </c>
      <c r="E7065" s="27">
        <v>0</v>
      </c>
    </row>
    <row r="7066" spans="1:5" x14ac:dyDescent="0.35">
      <c r="A7066" s="125"/>
      <c r="B7066" s="126"/>
      <c r="C7066" s="50" t="s">
        <v>204</v>
      </c>
      <c r="D7066" s="28">
        <v>0.8</v>
      </c>
      <c r="E7066" s="27">
        <v>0</v>
      </c>
    </row>
    <row r="7067" spans="1:5" x14ac:dyDescent="0.35">
      <c r="A7067" s="125"/>
      <c r="B7067" s="126"/>
      <c r="C7067" s="50" t="s">
        <v>205</v>
      </c>
      <c r="D7067" s="28">
        <v>0.85</v>
      </c>
      <c r="E7067" s="27">
        <v>0</v>
      </c>
    </row>
    <row r="7068" spans="1:5" x14ac:dyDescent="0.35">
      <c r="A7068" s="125"/>
      <c r="B7068" s="126"/>
      <c r="C7068" s="50" t="s">
        <v>206</v>
      </c>
      <c r="D7068" s="28">
        <v>0.9</v>
      </c>
      <c r="E7068" s="27">
        <v>0</v>
      </c>
    </row>
    <row r="7069" spans="1:5" x14ac:dyDescent="0.35">
      <c r="A7069" s="125"/>
      <c r="B7069" s="126"/>
      <c r="C7069" s="50" t="s">
        <v>207</v>
      </c>
      <c r="D7069" s="28">
        <v>0.95</v>
      </c>
      <c r="E7069" s="27">
        <v>0</v>
      </c>
    </row>
    <row r="7070" spans="1:5" x14ac:dyDescent="0.35">
      <c r="A7070" s="125"/>
      <c r="B7070" s="126"/>
      <c r="C7070" s="50" t="s">
        <v>208</v>
      </c>
      <c r="D7070" s="28">
        <v>1</v>
      </c>
      <c r="E7070" s="27">
        <v>0</v>
      </c>
    </row>
    <row r="7071" spans="1:5" x14ac:dyDescent="0.35">
      <c r="A7071" s="125"/>
      <c r="B7071" s="126"/>
      <c r="C7071" s="49" t="s">
        <v>134</v>
      </c>
      <c r="D7071" s="26" t="s">
        <v>136</v>
      </c>
      <c r="E7071" s="26" t="s">
        <v>136</v>
      </c>
    </row>
    <row r="7072" spans="1:5" x14ac:dyDescent="0.35">
      <c r="A7072" s="125"/>
      <c r="B7072" s="126"/>
    </row>
    <row r="7073" spans="1:5" x14ac:dyDescent="0.35">
      <c r="A7073" s="125"/>
      <c r="B7073" s="126"/>
    </row>
    <row r="7074" spans="1:5" x14ac:dyDescent="0.35">
      <c r="A7074" s="125"/>
      <c r="B7074" s="126"/>
    </row>
    <row r="7075" spans="1:5" x14ac:dyDescent="0.35">
      <c r="A7075" s="125">
        <f>A7050+1</f>
        <v>284</v>
      </c>
      <c r="B7075" s="126" t="str">
        <f>"Lista  "  &amp;A7075&amp; "  "&amp; LOOKUP(A7075,'entrada datos Urbanizacion'!$E$5:$E$148,'entrada datos Urbanizacion'!$I$5:$I$148)</f>
        <v>Lista  284  pavimento sintético</v>
      </c>
      <c r="C7075" s="49" t="s">
        <v>252</v>
      </c>
      <c r="D7075" s="27">
        <v>0</v>
      </c>
      <c r="E7075" s="27">
        <v>0</v>
      </c>
    </row>
    <row r="7076" spans="1:5" x14ac:dyDescent="0.35">
      <c r="A7076" s="125"/>
      <c r="B7076" s="126"/>
      <c r="C7076" s="50" t="s">
        <v>189</v>
      </c>
      <c r="D7076" s="28">
        <v>0.05</v>
      </c>
      <c r="E7076" s="27">
        <v>0</v>
      </c>
    </row>
    <row r="7077" spans="1:5" x14ac:dyDescent="0.35">
      <c r="A7077" s="125"/>
      <c r="B7077" s="126"/>
      <c r="C7077" s="50" t="s">
        <v>190</v>
      </c>
      <c r="D7077" s="28">
        <v>0.1</v>
      </c>
      <c r="E7077" s="27">
        <v>0</v>
      </c>
    </row>
    <row r="7078" spans="1:5" x14ac:dyDescent="0.35">
      <c r="A7078" s="125"/>
      <c r="B7078" s="126"/>
      <c r="C7078" s="50" t="s">
        <v>191</v>
      </c>
      <c r="D7078" s="28">
        <v>0.15</v>
      </c>
      <c r="E7078" s="27">
        <v>0</v>
      </c>
    </row>
    <row r="7079" spans="1:5" x14ac:dyDescent="0.35">
      <c r="A7079" s="125"/>
      <c r="B7079" s="126"/>
      <c r="C7079" s="50" t="s">
        <v>192</v>
      </c>
      <c r="D7079" s="28">
        <v>0.2</v>
      </c>
      <c r="E7079" s="27">
        <v>0</v>
      </c>
    </row>
    <row r="7080" spans="1:5" x14ac:dyDescent="0.35">
      <c r="A7080" s="125"/>
      <c r="B7080" s="126"/>
      <c r="C7080" s="50" t="s">
        <v>193</v>
      </c>
      <c r="D7080" s="28">
        <v>0.25</v>
      </c>
      <c r="E7080" s="27">
        <v>0</v>
      </c>
    </row>
    <row r="7081" spans="1:5" x14ac:dyDescent="0.35">
      <c r="A7081" s="125"/>
      <c r="B7081" s="126"/>
      <c r="C7081" s="50" t="s">
        <v>194</v>
      </c>
      <c r="D7081" s="28">
        <v>0.3</v>
      </c>
      <c r="E7081" s="27">
        <v>0</v>
      </c>
    </row>
    <row r="7082" spans="1:5" x14ac:dyDescent="0.35">
      <c r="A7082" s="125"/>
      <c r="B7082" s="126"/>
      <c r="C7082" s="50" t="s">
        <v>195</v>
      </c>
      <c r="D7082" s="28">
        <v>0.35</v>
      </c>
      <c r="E7082" s="27">
        <v>0</v>
      </c>
    </row>
    <row r="7083" spans="1:5" x14ac:dyDescent="0.35">
      <c r="A7083" s="125"/>
      <c r="B7083" s="126"/>
      <c r="C7083" s="50" t="s">
        <v>196</v>
      </c>
      <c r="D7083" s="28">
        <v>0.4</v>
      </c>
      <c r="E7083" s="27">
        <v>0</v>
      </c>
    </row>
    <row r="7084" spans="1:5" x14ac:dyDescent="0.35">
      <c r="A7084" s="125"/>
      <c r="B7084" s="126"/>
      <c r="C7084" s="50" t="s">
        <v>197</v>
      </c>
      <c r="D7084" s="28">
        <v>0.45</v>
      </c>
      <c r="E7084" s="27">
        <v>0</v>
      </c>
    </row>
    <row r="7085" spans="1:5" x14ac:dyDescent="0.35">
      <c r="A7085" s="125"/>
      <c r="B7085" s="126"/>
      <c r="C7085" s="50" t="s">
        <v>198</v>
      </c>
      <c r="D7085" s="28">
        <v>0.5</v>
      </c>
      <c r="E7085" s="27">
        <v>0</v>
      </c>
    </row>
    <row r="7086" spans="1:5" x14ac:dyDescent="0.35">
      <c r="A7086" s="125"/>
      <c r="B7086" s="126"/>
      <c r="C7086" s="50" t="s">
        <v>199</v>
      </c>
      <c r="D7086" s="28">
        <v>0.55000000000000004</v>
      </c>
      <c r="E7086" s="27">
        <v>0</v>
      </c>
    </row>
    <row r="7087" spans="1:5" x14ac:dyDescent="0.35">
      <c r="A7087" s="125"/>
      <c r="B7087" s="126"/>
      <c r="C7087" s="50" t="s">
        <v>200</v>
      </c>
      <c r="D7087" s="28">
        <v>0.6</v>
      </c>
      <c r="E7087" s="27">
        <v>0</v>
      </c>
    </row>
    <row r="7088" spans="1:5" x14ac:dyDescent="0.35">
      <c r="A7088" s="125"/>
      <c r="B7088" s="126"/>
      <c r="C7088" s="50" t="s">
        <v>201</v>
      </c>
      <c r="D7088" s="28">
        <v>0.65</v>
      </c>
      <c r="E7088" s="27">
        <v>0</v>
      </c>
    </row>
    <row r="7089" spans="1:5" x14ac:dyDescent="0.35">
      <c r="A7089" s="125"/>
      <c r="B7089" s="126"/>
      <c r="C7089" s="50" t="s">
        <v>202</v>
      </c>
      <c r="D7089" s="28">
        <v>0.7</v>
      </c>
      <c r="E7089" s="27">
        <v>0</v>
      </c>
    </row>
    <row r="7090" spans="1:5" x14ac:dyDescent="0.35">
      <c r="A7090" s="125"/>
      <c r="B7090" s="126"/>
      <c r="C7090" s="50" t="s">
        <v>203</v>
      </c>
      <c r="D7090" s="28">
        <v>0.75</v>
      </c>
      <c r="E7090" s="27">
        <v>0</v>
      </c>
    </row>
    <row r="7091" spans="1:5" x14ac:dyDescent="0.35">
      <c r="A7091" s="125"/>
      <c r="B7091" s="126"/>
      <c r="C7091" s="50" t="s">
        <v>204</v>
      </c>
      <c r="D7091" s="28">
        <v>0.8</v>
      </c>
      <c r="E7091" s="27">
        <v>0</v>
      </c>
    </row>
    <row r="7092" spans="1:5" x14ac:dyDescent="0.35">
      <c r="A7092" s="125"/>
      <c r="B7092" s="126"/>
      <c r="C7092" s="50" t="s">
        <v>205</v>
      </c>
      <c r="D7092" s="28">
        <v>0.85</v>
      </c>
      <c r="E7092" s="27">
        <v>0</v>
      </c>
    </row>
    <row r="7093" spans="1:5" x14ac:dyDescent="0.35">
      <c r="A7093" s="125"/>
      <c r="B7093" s="126"/>
      <c r="C7093" s="50" t="s">
        <v>206</v>
      </c>
      <c r="D7093" s="28">
        <v>0.9</v>
      </c>
      <c r="E7093" s="27">
        <v>0</v>
      </c>
    </row>
    <row r="7094" spans="1:5" x14ac:dyDescent="0.35">
      <c r="A7094" s="125"/>
      <c r="B7094" s="126"/>
      <c r="C7094" s="50" t="s">
        <v>207</v>
      </c>
      <c r="D7094" s="28">
        <v>0.95</v>
      </c>
      <c r="E7094" s="27">
        <v>0</v>
      </c>
    </row>
    <row r="7095" spans="1:5" x14ac:dyDescent="0.35">
      <c r="A7095" s="125"/>
      <c r="B7095" s="126"/>
      <c r="C7095" s="50" t="s">
        <v>208</v>
      </c>
      <c r="D7095" s="28">
        <v>1</v>
      </c>
      <c r="E7095" s="27">
        <v>0</v>
      </c>
    </row>
    <row r="7096" spans="1:5" x14ac:dyDescent="0.35">
      <c r="A7096" s="125"/>
      <c r="B7096" s="126"/>
      <c r="C7096" s="49" t="s">
        <v>134</v>
      </c>
      <c r="D7096" s="26" t="s">
        <v>136</v>
      </c>
      <c r="E7096" s="26" t="s">
        <v>136</v>
      </c>
    </row>
    <row r="7097" spans="1:5" x14ac:dyDescent="0.35">
      <c r="A7097" s="125"/>
      <c r="B7097" s="126"/>
    </row>
    <row r="7098" spans="1:5" x14ac:dyDescent="0.35">
      <c r="A7098" s="125"/>
      <c r="B7098" s="126"/>
    </row>
    <row r="7099" spans="1:5" x14ac:dyDescent="0.35">
      <c r="A7099" s="125"/>
      <c r="B7099" s="126"/>
    </row>
    <row r="7100" spans="1:5" x14ac:dyDescent="0.35">
      <c r="A7100" s="125">
        <f>A7075+1</f>
        <v>285</v>
      </c>
      <c r="B7100" s="126" t="str">
        <f>"Lista  "  &amp;A7100&amp; "  "&amp; LOOKUP(A7100,'entrada datos Urbanizacion'!$E$5:$E$148,'entrada datos Urbanizacion'!$I$5:$I$148)</f>
        <v>Lista  285  pavimento continuo slurry</v>
      </c>
      <c r="C7100" s="49" t="s">
        <v>252</v>
      </c>
      <c r="D7100" s="27">
        <v>0</v>
      </c>
      <c r="E7100" s="27">
        <v>0</v>
      </c>
    </row>
    <row r="7101" spans="1:5" x14ac:dyDescent="0.35">
      <c r="A7101" s="125"/>
      <c r="B7101" s="126"/>
      <c r="C7101" s="50" t="s">
        <v>189</v>
      </c>
      <c r="D7101" s="28">
        <v>0.05</v>
      </c>
      <c r="E7101" s="27">
        <v>0</v>
      </c>
    </row>
    <row r="7102" spans="1:5" x14ac:dyDescent="0.35">
      <c r="A7102" s="125"/>
      <c r="B7102" s="126"/>
      <c r="C7102" s="50" t="s">
        <v>190</v>
      </c>
      <c r="D7102" s="28">
        <v>0.1</v>
      </c>
      <c r="E7102" s="27">
        <v>0</v>
      </c>
    </row>
    <row r="7103" spans="1:5" x14ac:dyDescent="0.35">
      <c r="A7103" s="125"/>
      <c r="B7103" s="126"/>
      <c r="C7103" s="50" t="s">
        <v>191</v>
      </c>
      <c r="D7103" s="28">
        <v>0.15</v>
      </c>
      <c r="E7103" s="27">
        <v>0</v>
      </c>
    </row>
    <row r="7104" spans="1:5" x14ac:dyDescent="0.35">
      <c r="A7104" s="125"/>
      <c r="B7104" s="126"/>
      <c r="C7104" s="50" t="s">
        <v>192</v>
      </c>
      <c r="D7104" s="28">
        <v>0.2</v>
      </c>
      <c r="E7104" s="27">
        <v>0</v>
      </c>
    </row>
    <row r="7105" spans="1:5" x14ac:dyDescent="0.35">
      <c r="A7105" s="125"/>
      <c r="B7105" s="126"/>
      <c r="C7105" s="50" t="s">
        <v>193</v>
      </c>
      <c r="D7105" s="28">
        <v>0.25</v>
      </c>
      <c r="E7105" s="27">
        <v>0</v>
      </c>
    </row>
    <row r="7106" spans="1:5" x14ac:dyDescent="0.35">
      <c r="A7106" s="125"/>
      <c r="B7106" s="126"/>
      <c r="C7106" s="50" t="s">
        <v>194</v>
      </c>
      <c r="D7106" s="28">
        <v>0.3</v>
      </c>
      <c r="E7106" s="27">
        <v>0</v>
      </c>
    </row>
    <row r="7107" spans="1:5" x14ac:dyDescent="0.35">
      <c r="A7107" s="125"/>
      <c r="B7107" s="126"/>
      <c r="C7107" s="50" t="s">
        <v>195</v>
      </c>
      <c r="D7107" s="28">
        <v>0.35</v>
      </c>
      <c r="E7107" s="27">
        <v>0</v>
      </c>
    </row>
    <row r="7108" spans="1:5" x14ac:dyDescent="0.35">
      <c r="A7108" s="125"/>
      <c r="B7108" s="126"/>
      <c r="C7108" s="50" t="s">
        <v>196</v>
      </c>
      <c r="D7108" s="28">
        <v>0.4</v>
      </c>
      <c r="E7108" s="27">
        <v>0</v>
      </c>
    </row>
    <row r="7109" spans="1:5" x14ac:dyDescent="0.35">
      <c r="A7109" s="125"/>
      <c r="B7109" s="126"/>
      <c r="C7109" s="50" t="s">
        <v>197</v>
      </c>
      <c r="D7109" s="28">
        <v>0.45</v>
      </c>
      <c r="E7109" s="27">
        <v>0</v>
      </c>
    </row>
    <row r="7110" spans="1:5" x14ac:dyDescent="0.35">
      <c r="A7110" s="125"/>
      <c r="B7110" s="126"/>
      <c r="C7110" s="50" t="s">
        <v>198</v>
      </c>
      <c r="D7110" s="28">
        <v>0.5</v>
      </c>
      <c r="E7110" s="27">
        <v>0</v>
      </c>
    </row>
    <row r="7111" spans="1:5" x14ac:dyDescent="0.35">
      <c r="A7111" s="125"/>
      <c r="B7111" s="126"/>
      <c r="C7111" s="50" t="s">
        <v>199</v>
      </c>
      <c r="D7111" s="28">
        <v>0.55000000000000004</v>
      </c>
      <c r="E7111" s="27">
        <v>0</v>
      </c>
    </row>
    <row r="7112" spans="1:5" x14ac:dyDescent="0.35">
      <c r="A7112" s="125"/>
      <c r="B7112" s="126"/>
      <c r="C7112" s="50" t="s">
        <v>200</v>
      </c>
      <c r="D7112" s="28">
        <v>0.6</v>
      </c>
      <c r="E7112" s="27">
        <v>0</v>
      </c>
    </row>
    <row r="7113" spans="1:5" x14ac:dyDescent="0.35">
      <c r="A7113" s="125"/>
      <c r="B7113" s="126"/>
      <c r="C7113" s="50" t="s">
        <v>201</v>
      </c>
      <c r="D7113" s="28">
        <v>0.65</v>
      </c>
      <c r="E7113" s="27">
        <v>0</v>
      </c>
    </row>
    <row r="7114" spans="1:5" x14ac:dyDescent="0.35">
      <c r="A7114" s="125"/>
      <c r="B7114" s="126"/>
      <c r="C7114" s="50" t="s">
        <v>202</v>
      </c>
      <c r="D7114" s="28">
        <v>0.7</v>
      </c>
      <c r="E7114" s="27">
        <v>0</v>
      </c>
    </row>
    <row r="7115" spans="1:5" x14ac:dyDescent="0.35">
      <c r="A7115" s="125"/>
      <c r="B7115" s="126"/>
      <c r="C7115" s="50" t="s">
        <v>203</v>
      </c>
      <c r="D7115" s="28">
        <v>0.75</v>
      </c>
      <c r="E7115" s="27">
        <v>0</v>
      </c>
    </row>
    <row r="7116" spans="1:5" x14ac:dyDescent="0.35">
      <c r="A7116" s="125"/>
      <c r="B7116" s="126"/>
      <c r="C7116" s="50" t="s">
        <v>204</v>
      </c>
      <c r="D7116" s="28">
        <v>0.8</v>
      </c>
      <c r="E7116" s="27">
        <v>0</v>
      </c>
    </row>
    <row r="7117" spans="1:5" x14ac:dyDescent="0.35">
      <c r="A7117" s="125"/>
      <c r="B7117" s="126"/>
      <c r="C7117" s="50" t="s">
        <v>205</v>
      </c>
      <c r="D7117" s="28">
        <v>0.85</v>
      </c>
      <c r="E7117" s="27">
        <v>0</v>
      </c>
    </row>
    <row r="7118" spans="1:5" x14ac:dyDescent="0.35">
      <c r="A7118" s="125"/>
      <c r="B7118" s="126"/>
      <c r="C7118" s="50" t="s">
        <v>206</v>
      </c>
      <c r="D7118" s="28">
        <v>0.9</v>
      </c>
      <c r="E7118" s="27">
        <v>0</v>
      </c>
    </row>
    <row r="7119" spans="1:5" x14ac:dyDescent="0.35">
      <c r="A7119" s="125"/>
      <c r="B7119" s="126"/>
      <c r="C7119" s="50" t="s">
        <v>207</v>
      </c>
      <c r="D7119" s="28">
        <v>0.95</v>
      </c>
      <c r="E7119" s="27">
        <v>0</v>
      </c>
    </row>
    <row r="7120" spans="1:5" x14ac:dyDescent="0.35">
      <c r="A7120" s="125"/>
      <c r="B7120" s="126"/>
      <c r="C7120" s="50" t="s">
        <v>208</v>
      </c>
      <c r="D7120" s="28">
        <v>1</v>
      </c>
      <c r="E7120" s="27">
        <v>0</v>
      </c>
    </row>
    <row r="7121" spans="1:5" x14ac:dyDescent="0.35">
      <c r="A7121" s="125"/>
      <c r="B7121" s="126"/>
      <c r="C7121" s="49" t="s">
        <v>134</v>
      </c>
      <c r="D7121" s="26" t="s">
        <v>136</v>
      </c>
      <c r="E7121" s="26" t="s">
        <v>136</v>
      </c>
    </row>
    <row r="7122" spans="1:5" x14ac:dyDescent="0.35">
      <c r="A7122" s="125"/>
      <c r="B7122" s="126"/>
    </row>
    <row r="7123" spans="1:5" x14ac:dyDescent="0.35">
      <c r="A7123" s="125"/>
      <c r="B7123" s="126"/>
    </row>
    <row r="7124" spans="1:5" x14ac:dyDescent="0.35">
      <c r="A7124" s="125"/>
      <c r="B7124" s="126"/>
    </row>
    <row r="7125" spans="1:5" x14ac:dyDescent="0.35">
      <c r="A7125" s="125">
        <f>A7100+1</f>
        <v>286</v>
      </c>
      <c r="B7125" s="126" t="str">
        <f>"Lista  "  &amp;A7125&amp; "  "&amp; LOOKUP(A7125,'entrada datos Urbanizacion'!$E$5:$E$148,'entrada datos Urbanizacion'!$I$5:$I$148)</f>
        <v>Lista  286  pavimento de madera</v>
      </c>
      <c r="C7125" s="49" t="s">
        <v>252</v>
      </c>
      <c r="D7125" s="27">
        <v>0</v>
      </c>
      <c r="E7125" s="27">
        <v>0</v>
      </c>
    </row>
    <row r="7126" spans="1:5" x14ac:dyDescent="0.35">
      <c r="A7126" s="125"/>
      <c r="B7126" s="126"/>
      <c r="C7126" s="50" t="s">
        <v>189</v>
      </c>
      <c r="D7126" s="28">
        <v>0.05</v>
      </c>
      <c r="E7126" s="27">
        <v>0</v>
      </c>
    </row>
    <row r="7127" spans="1:5" x14ac:dyDescent="0.35">
      <c r="A7127" s="125"/>
      <c r="B7127" s="126"/>
      <c r="C7127" s="50" t="s">
        <v>190</v>
      </c>
      <c r="D7127" s="28">
        <v>0.1</v>
      </c>
      <c r="E7127" s="27">
        <v>0</v>
      </c>
    </row>
    <row r="7128" spans="1:5" x14ac:dyDescent="0.35">
      <c r="A7128" s="125"/>
      <c r="B7128" s="126"/>
      <c r="C7128" s="50" t="s">
        <v>191</v>
      </c>
      <c r="D7128" s="28">
        <v>0.15</v>
      </c>
      <c r="E7128" s="27">
        <v>0</v>
      </c>
    </row>
    <row r="7129" spans="1:5" x14ac:dyDescent="0.35">
      <c r="A7129" s="125"/>
      <c r="B7129" s="126"/>
      <c r="C7129" s="50" t="s">
        <v>192</v>
      </c>
      <c r="D7129" s="28">
        <v>0.2</v>
      </c>
      <c r="E7129" s="27">
        <v>0</v>
      </c>
    </row>
    <row r="7130" spans="1:5" x14ac:dyDescent="0.35">
      <c r="A7130" s="125"/>
      <c r="B7130" s="126"/>
      <c r="C7130" s="50" t="s">
        <v>193</v>
      </c>
      <c r="D7130" s="28">
        <v>0.25</v>
      </c>
      <c r="E7130" s="27">
        <v>0</v>
      </c>
    </row>
    <row r="7131" spans="1:5" x14ac:dyDescent="0.35">
      <c r="A7131" s="125"/>
      <c r="B7131" s="126"/>
      <c r="C7131" s="50" t="s">
        <v>194</v>
      </c>
      <c r="D7131" s="28">
        <v>0.3</v>
      </c>
      <c r="E7131" s="27">
        <v>0</v>
      </c>
    </row>
    <row r="7132" spans="1:5" x14ac:dyDescent="0.35">
      <c r="A7132" s="125"/>
      <c r="B7132" s="126"/>
      <c r="C7132" s="50" t="s">
        <v>195</v>
      </c>
      <c r="D7132" s="28">
        <v>0.35</v>
      </c>
      <c r="E7132" s="27">
        <v>0</v>
      </c>
    </row>
    <row r="7133" spans="1:5" x14ac:dyDescent="0.35">
      <c r="A7133" s="125"/>
      <c r="B7133" s="126"/>
      <c r="C7133" s="50" t="s">
        <v>196</v>
      </c>
      <c r="D7133" s="28">
        <v>0.4</v>
      </c>
      <c r="E7133" s="27">
        <v>0</v>
      </c>
    </row>
    <row r="7134" spans="1:5" x14ac:dyDescent="0.35">
      <c r="A7134" s="125"/>
      <c r="B7134" s="126"/>
      <c r="C7134" s="50" t="s">
        <v>197</v>
      </c>
      <c r="D7134" s="28">
        <v>0.45</v>
      </c>
      <c r="E7134" s="27">
        <v>0</v>
      </c>
    </row>
    <row r="7135" spans="1:5" x14ac:dyDescent="0.35">
      <c r="A7135" s="125"/>
      <c r="B7135" s="126"/>
      <c r="C7135" s="50" t="s">
        <v>198</v>
      </c>
      <c r="D7135" s="28">
        <v>0.5</v>
      </c>
      <c r="E7135" s="27">
        <v>0</v>
      </c>
    </row>
    <row r="7136" spans="1:5" x14ac:dyDescent="0.35">
      <c r="A7136" s="125"/>
      <c r="B7136" s="126"/>
      <c r="C7136" s="50" t="s">
        <v>199</v>
      </c>
      <c r="D7136" s="28">
        <v>0.55000000000000004</v>
      </c>
      <c r="E7136" s="27">
        <v>0</v>
      </c>
    </row>
    <row r="7137" spans="1:5" x14ac:dyDescent="0.35">
      <c r="A7137" s="125"/>
      <c r="B7137" s="126"/>
      <c r="C7137" s="50" t="s">
        <v>200</v>
      </c>
      <c r="D7137" s="28">
        <v>0.6</v>
      </c>
      <c r="E7137" s="27">
        <v>0</v>
      </c>
    </row>
    <row r="7138" spans="1:5" x14ac:dyDescent="0.35">
      <c r="A7138" s="125"/>
      <c r="B7138" s="126"/>
      <c r="C7138" s="50" t="s">
        <v>201</v>
      </c>
      <c r="D7138" s="28">
        <v>0.65</v>
      </c>
      <c r="E7138" s="27">
        <v>0</v>
      </c>
    </row>
    <row r="7139" spans="1:5" x14ac:dyDescent="0.35">
      <c r="A7139" s="125"/>
      <c r="B7139" s="126"/>
      <c r="C7139" s="50" t="s">
        <v>202</v>
      </c>
      <c r="D7139" s="28">
        <v>0.7</v>
      </c>
      <c r="E7139" s="27">
        <v>0</v>
      </c>
    </row>
    <row r="7140" spans="1:5" x14ac:dyDescent="0.35">
      <c r="A7140" s="125"/>
      <c r="B7140" s="126"/>
      <c r="C7140" s="50" t="s">
        <v>203</v>
      </c>
      <c r="D7140" s="28">
        <v>0.75</v>
      </c>
      <c r="E7140" s="27">
        <v>0</v>
      </c>
    </row>
    <row r="7141" spans="1:5" x14ac:dyDescent="0.35">
      <c r="A7141" s="125"/>
      <c r="B7141" s="126"/>
      <c r="C7141" s="50" t="s">
        <v>204</v>
      </c>
      <c r="D7141" s="28">
        <v>0.8</v>
      </c>
      <c r="E7141" s="27">
        <v>0</v>
      </c>
    </row>
    <row r="7142" spans="1:5" x14ac:dyDescent="0.35">
      <c r="A7142" s="125"/>
      <c r="B7142" s="126"/>
      <c r="C7142" s="50" t="s">
        <v>205</v>
      </c>
      <c r="D7142" s="28">
        <v>0.85</v>
      </c>
      <c r="E7142" s="27">
        <v>0</v>
      </c>
    </row>
    <row r="7143" spans="1:5" x14ac:dyDescent="0.35">
      <c r="A7143" s="125"/>
      <c r="B7143" s="126"/>
      <c r="C7143" s="50" t="s">
        <v>206</v>
      </c>
      <c r="D7143" s="28">
        <v>0.9</v>
      </c>
      <c r="E7143" s="27">
        <v>0</v>
      </c>
    </row>
    <row r="7144" spans="1:5" x14ac:dyDescent="0.35">
      <c r="A7144" s="125"/>
      <c r="B7144" s="126"/>
      <c r="C7144" s="50" t="s">
        <v>207</v>
      </c>
      <c r="D7144" s="28">
        <v>0.95</v>
      </c>
      <c r="E7144" s="27">
        <v>0</v>
      </c>
    </row>
    <row r="7145" spans="1:5" x14ac:dyDescent="0.35">
      <c r="A7145" s="125"/>
      <c r="B7145" s="126"/>
      <c r="C7145" s="50" t="s">
        <v>208</v>
      </c>
      <c r="D7145" s="28">
        <v>1</v>
      </c>
      <c r="E7145" s="27">
        <v>0</v>
      </c>
    </row>
    <row r="7146" spans="1:5" x14ac:dyDescent="0.35">
      <c r="A7146" s="125"/>
      <c r="B7146" s="126"/>
      <c r="C7146" s="49" t="s">
        <v>134</v>
      </c>
      <c r="D7146" s="26" t="s">
        <v>136</v>
      </c>
      <c r="E7146" s="26" t="s">
        <v>136</v>
      </c>
    </row>
    <row r="7147" spans="1:5" x14ac:dyDescent="0.35">
      <c r="A7147" s="125"/>
      <c r="B7147" s="126"/>
    </row>
    <row r="7148" spans="1:5" x14ac:dyDescent="0.35">
      <c r="A7148" s="125"/>
      <c r="B7148" s="126"/>
    </row>
    <row r="7149" spans="1:5" x14ac:dyDescent="0.35">
      <c r="A7149" s="125"/>
      <c r="B7149" s="126"/>
    </row>
    <row r="7150" spans="1:5" x14ac:dyDescent="0.35">
      <c r="A7150" s="125">
        <f>A7125+1</f>
        <v>287</v>
      </c>
      <c r="B7150" s="126" t="str">
        <f>"Lista  "  &amp;A7150&amp; "  "&amp; LOOKUP(A7150,'entrada datos Urbanizacion'!$E$5:$E$148,'entrada datos Urbanizacion'!$I$5:$I$148)</f>
        <v>Lista  287  peldaño granito</v>
      </c>
      <c r="C7150" s="49" t="s">
        <v>252</v>
      </c>
      <c r="D7150" s="27">
        <v>0</v>
      </c>
      <c r="E7150" s="27">
        <v>0</v>
      </c>
    </row>
    <row r="7151" spans="1:5" x14ac:dyDescent="0.35">
      <c r="A7151" s="125"/>
      <c r="B7151" s="126"/>
      <c r="C7151" s="50" t="s">
        <v>189</v>
      </c>
      <c r="D7151" s="28">
        <v>0.05</v>
      </c>
      <c r="E7151" s="27">
        <v>0</v>
      </c>
    </row>
    <row r="7152" spans="1:5" x14ac:dyDescent="0.35">
      <c r="A7152" s="125"/>
      <c r="B7152" s="126"/>
      <c r="C7152" s="50" t="s">
        <v>190</v>
      </c>
      <c r="D7152" s="28">
        <v>0.1</v>
      </c>
      <c r="E7152" s="27">
        <v>0</v>
      </c>
    </row>
    <row r="7153" spans="1:5" x14ac:dyDescent="0.35">
      <c r="A7153" s="125"/>
      <c r="B7153" s="126"/>
      <c r="C7153" s="50" t="s">
        <v>191</v>
      </c>
      <c r="D7153" s="28">
        <v>0.15</v>
      </c>
      <c r="E7153" s="27">
        <v>0</v>
      </c>
    </row>
    <row r="7154" spans="1:5" x14ac:dyDescent="0.35">
      <c r="A7154" s="125"/>
      <c r="B7154" s="126"/>
      <c r="C7154" s="50" t="s">
        <v>192</v>
      </c>
      <c r="D7154" s="28">
        <v>0.2</v>
      </c>
      <c r="E7154" s="27">
        <v>0</v>
      </c>
    </row>
    <row r="7155" spans="1:5" x14ac:dyDescent="0.35">
      <c r="A7155" s="125"/>
      <c r="B7155" s="126"/>
      <c r="C7155" s="50" t="s">
        <v>193</v>
      </c>
      <c r="D7155" s="28">
        <v>0.25</v>
      </c>
      <c r="E7155" s="27">
        <v>0</v>
      </c>
    </row>
    <row r="7156" spans="1:5" x14ac:dyDescent="0.35">
      <c r="A7156" s="125"/>
      <c r="B7156" s="126"/>
      <c r="C7156" s="50" t="s">
        <v>194</v>
      </c>
      <c r="D7156" s="28">
        <v>0.3</v>
      </c>
      <c r="E7156" s="27">
        <v>0</v>
      </c>
    </row>
    <row r="7157" spans="1:5" x14ac:dyDescent="0.35">
      <c r="A7157" s="125"/>
      <c r="B7157" s="126"/>
      <c r="C7157" s="50" t="s">
        <v>195</v>
      </c>
      <c r="D7157" s="28">
        <v>0.35</v>
      </c>
      <c r="E7157" s="27">
        <v>0</v>
      </c>
    </row>
    <row r="7158" spans="1:5" x14ac:dyDescent="0.35">
      <c r="A7158" s="125"/>
      <c r="B7158" s="126"/>
      <c r="C7158" s="50" t="s">
        <v>196</v>
      </c>
      <c r="D7158" s="28">
        <v>0.4</v>
      </c>
      <c r="E7158" s="27">
        <v>0</v>
      </c>
    </row>
    <row r="7159" spans="1:5" x14ac:dyDescent="0.35">
      <c r="A7159" s="125"/>
      <c r="B7159" s="126"/>
      <c r="C7159" s="50" t="s">
        <v>197</v>
      </c>
      <c r="D7159" s="28">
        <v>0.45</v>
      </c>
      <c r="E7159" s="27">
        <v>0</v>
      </c>
    </row>
    <row r="7160" spans="1:5" x14ac:dyDescent="0.35">
      <c r="A7160" s="125"/>
      <c r="B7160" s="126"/>
      <c r="C7160" s="50" t="s">
        <v>198</v>
      </c>
      <c r="D7160" s="28">
        <v>0.5</v>
      </c>
      <c r="E7160" s="27">
        <v>0</v>
      </c>
    </row>
    <row r="7161" spans="1:5" x14ac:dyDescent="0.35">
      <c r="A7161" s="125"/>
      <c r="B7161" s="126"/>
      <c r="C7161" s="50" t="s">
        <v>199</v>
      </c>
      <c r="D7161" s="28">
        <v>0.55000000000000004</v>
      </c>
      <c r="E7161" s="27">
        <v>0</v>
      </c>
    </row>
    <row r="7162" spans="1:5" x14ac:dyDescent="0.35">
      <c r="A7162" s="125"/>
      <c r="B7162" s="126"/>
      <c r="C7162" s="50" t="s">
        <v>200</v>
      </c>
      <c r="D7162" s="28">
        <v>0.6</v>
      </c>
      <c r="E7162" s="27">
        <v>0</v>
      </c>
    </row>
    <row r="7163" spans="1:5" x14ac:dyDescent="0.35">
      <c r="A7163" s="125"/>
      <c r="B7163" s="126"/>
      <c r="C7163" s="50" t="s">
        <v>201</v>
      </c>
      <c r="D7163" s="28">
        <v>0.65</v>
      </c>
      <c r="E7163" s="27">
        <v>0</v>
      </c>
    </row>
    <row r="7164" spans="1:5" x14ac:dyDescent="0.35">
      <c r="A7164" s="125"/>
      <c r="B7164" s="126"/>
      <c r="C7164" s="50" t="s">
        <v>202</v>
      </c>
      <c r="D7164" s="28">
        <v>0.7</v>
      </c>
      <c r="E7164" s="27">
        <v>0</v>
      </c>
    </row>
    <row r="7165" spans="1:5" x14ac:dyDescent="0.35">
      <c r="A7165" s="125"/>
      <c r="B7165" s="126"/>
      <c r="C7165" s="50" t="s">
        <v>203</v>
      </c>
      <c r="D7165" s="28">
        <v>0.75</v>
      </c>
      <c r="E7165" s="27">
        <v>0</v>
      </c>
    </row>
    <row r="7166" spans="1:5" x14ac:dyDescent="0.35">
      <c r="A7166" s="125"/>
      <c r="B7166" s="126"/>
      <c r="C7166" s="50" t="s">
        <v>204</v>
      </c>
      <c r="D7166" s="28">
        <v>0.8</v>
      </c>
      <c r="E7166" s="27">
        <v>0</v>
      </c>
    </row>
    <row r="7167" spans="1:5" x14ac:dyDescent="0.35">
      <c r="A7167" s="125"/>
      <c r="B7167" s="126"/>
      <c r="C7167" s="50" t="s">
        <v>205</v>
      </c>
      <c r="D7167" s="28">
        <v>0.85</v>
      </c>
      <c r="E7167" s="27">
        <v>0</v>
      </c>
    </row>
    <row r="7168" spans="1:5" x14ac:dyDescent="0.35">
      <c r="A7168" s="125"/>
      <c r="B7168" s="126"/>
      <c r="C7168" s="50" t="s">
        <v>206</v>
      </c>
      <c r="D7168" s="28">
        <v>0.9</v>
      </c>
      <c r="E7168" s="27">
        <v>0</v>
      </c>
    </row>
    <row r="7169" spans="1:5" x14ac:dyDescent="0.35">
      <c r="A7169" s="125"/>
      <c r="B7169" s="126"/>
      <c r="C7169" s="50" t="s">
        <v>207</v>
      </c>
      <c r="D7169" s="28">
        <v>0.95</v>
      </c>
      <c r="E7169" s="27">
        <v>0</v>
      </c>
    </row>
    <row r="7170" spans="1:5" x14ac:dyDescent="0.35">
      <c r="A7170" s="125"/>
      <c r="B7170" s="126"/>
      <c r="C7170" s="50" t="s">
        <v>208</v>
      </c>
      <c r="D7170" s="28">
        <v>1</v>
      </c>
      <c r="E7170" s="27">
        <v>0</v>
      </c>
    </row>
    <row r="7171" spans="1:5" x14ac:dyDescent="0.35">
      <c r="A7171" s="125"/>
      <c r="B7171" s="126"/>
      <c r="C7171" s="49" t="s">
        <v>134</v>
      </c>
      <c r="D7171" s="26" t="s">
        <v>136</v>
      </c>
      <c r="E7171" s="26" t="s">
        <v>136</v>
      </c>
    </row>
    <row r="7172" spans="1:5" x14ac:dyDescent="0.35">
      <c r="A7172" s="125"/>
      <c r="B7172" s="126"/>
    </row>
    <row r="7173" spans="1:5" x14ac:dyDescent="0.35">
      <c r="A7173" s="125"/>
      <c r="B7173" s="126"/>
    </row>
    <row r="7174" spans="1:5" x14ac:dyDescent="0.35">
      <c r="A7174" s="125"/>
      <c r="B7174" s="126"/>
    </row>
    <row r="7175" spans="1:5" x14ac:dyDescent="0.35">
      <c r="A7175" s="125">
        <f>A7150+1</f>
        <v>288</v>
      </c>
      <c r="B7175" s="126" t="str">
        <f>"Lista  "  &amp;A7175&amp; "  "&amp; LOOKUP(A7175,'entrada datos Urbanizacion'!$E$5:$E$148,'entrada datos Urbanizacion'!$I$5:$I$148)</f>
        <v>Lista  288  bordillos, cunetas y alcorques</v>
      </c>
      <c r="C7175" s="49" t="s">
        <v>252</v>
      </c>
      <c r="D7175" s="27">
        <v>0</v>
      </c>
      <c r="E7175" s="27">
        <v>0</v>
      </c>
    </row>
    <row r="7176" spans="1:5" x14ac:dyDescent="0.35">
      <c r="A7176" s="125"/>
      <c r="B7176" s="126"/>
      <c r="C7176" s="50" t="s">
        <v>189</v>
      </c>
      <c r="D7176" s="28">
        <v>0.05</v>
      </c>
      <c r="E7176" s="27">
        <v>0</v>
      </c>
    </row>
    <row r="7177" spans="1:5" x14ac:dyDescent="0.35">
      <c r="A7177" s="125"/>
      <c r="B7177" s="126"/>
      <c r="C7177" s="50" t="s">
        <v>190</v>
      </c>
      <c r="D7177" s="28">
        <v>0.1</v>
      </c>
      <c r="E7177" s="27">
        <v>0</v>
      </c>
    </row>
    <row r="7178" spans="1:5" x14ac:dyDescent="0.35">
      <c r="A7178" s="125"/>
      <c r="B7178" s="126"/>
      <c r="C7178" s="50" t="s">
        <v>191</v>
      </c>
      <c r="D7178" s="28">
        <v>0.15</v>
      </c>
      <c r="E7178" s="27">
        <v>0</v>
      </c>
    </row>
    <row r="7179" spans="1:5" x14ac:dyDescent="0.35">
      <c r="A7179" s="125"/>
      <c r="B7179" s="126"/>
      <c r="C7179" s="50" t="s">
        <v>192</v>
      </c>
      <c r="D7179" s="28">
        <v>0.2</v>
      </c>
      <c r="E7179" s="27">
        <v>0</v>
      </c>
    </row>
    <row r="7180" spans="1:5" x14ac:dyDescent="0.35">
      <c r="A7180" s="125"/>
      <c r="B7180" s="126"/>
      <c r="C7180" s="50" t="s">
        <v>193</v>
      </c>
      <c r="D7180" s="28">
        <v>0.25</v>
      </c>
      <c r="E7180" s="27">
        <v>0</v>
      </c>
    </row>
    <row r="7181" spans="1:5" x14ac:dyDescent="0.35">
      <c r="A7181" s="125"/>
      <c r="B7181" s="126"/>
      <c r="C7181" s="50" t="s">
        <v>194</v>
      </c>
      <c r="D7181" s="28">
        <v>0.3</v>
      </c>
      <c r="E7181" s="27">
        <v>0</v>
      </c>
    </row>
    <row r="7182" spans="1:5" x14ac:dyDescent="0.35">
      <c r="A7182" s="125"/>
      <c r="B7182" s="126"/>
      <c r="C7182" s="50" t="s">
        <v>195</v>
      </c>
      <c r="D7182" s="28">
        <v>0.35</v>
      </c>
      <c r="E7182" s="27">
        <v>0</v>
      </c>
    </row>
    <row r="7183" spans="1:5" x14ac:dyDescent="0.35">
      <c r="A7183" s="125"/>
      <c r="B7183" s="126"/>
      <c r="C7183" s="50" t="s">
        <v>196</v>
      </c>
      <c r="D7183" s="28">
        <v>0.4</v>
      </c>
      <c r="E7183" s="27">
        <v>0</v>
      </c>
    </row>
    <row r="7184" spans="1:5" x14ac:dyDescent="0.35">
      <c r="A7184" s="125"/>
      <c r="B7184" s="126"/>
      <c r="C7184" s="50" t="s">
        <v>197</v>
      </c>
      <c r="D7184" s="28">
        <v>0.45</v>
      </c>
      <c r="E7184" s="27">
        <v>0</v>
      </c>
    </row>
    <row r="7185" spans="1:5" x14ac:dyDescent="0.35">
      <c r="A7185" s="125"/>
      <c r="B7185" s="126"/>
      <c r="C7185" s="50" t="s">
        <v>198</v>
      </c>
      <c r="D7185" s="28">
        <v>0.5</v>
      </c>
      <c r="E7185" s="27">
        <v>0</v>
      </c>
    </row>
    <row r="7186" spans="1:5" x14ac:dyDescent="0.35">
      <c r="A7186" s="125"/>
      <c r="B7186" s="126"/>
      <c r="C7186" s="50" t="s">
        <v>199</v>
      </c>
      <c r="D7186" s="28">
        <v>0.55000000000000004</v>
      </c>
      <c r="E7186" s="27">
        <v>0</v>
      </c>
    </row>
    <row r="7187" spans="1:5" x14ac:dyDescent="0.35">
      <c r="A7187" s="125"/>
      <c r="B7187" s="126"/>
      <c r="C7187" s="50" t="s">
        <v>200</v>
      </c>
      <c r="D7187" s="28">
        <v>0.6</v>
      </c>
      <c r="E7187" s="27">
        <v>0</v>
      </c>
    </row>
    <row r="7188" spans="1:5" x14ac:dyDescent="0.35">
      <c r="A7188" s="125"/>
      <c r="B7188" s="126"/>
      <c r="C7188" s="50" t="s">
        <v>201</v>
      </c>
      <c r="D7188" s="28">
        <v>0.65</v>
      </c>
      <c r="E7188" s="27">
        <v>0</v>
      </c>
    </row>
    <row r="7189" spans="1:5" x14ac:dyDescent="0.35">
      <c r="A7189" s="125"/>
      <c r="B7189" s="126"/>
      <c r="C7189" s="50" t="s">
        <v>202</v>
      </c>
      <c r="D7189" s="28">
        <v>0.7</v>
      </c>
      <c r="E7189" s="27">
        <v>0</v>
      </c>
    </row>
    <row r="7190" spans="1:5" x14ac:dyDescent="0.35">
      <c r="A7190" s="125"/>
      <c r="B7190" s="126"/>
      <c r="C7190" s="50" t="s">
        <v>203</v>
      </c>
      <c r="D7190" s="28">
        <v>0.75</v>
      </c>
      <c r="E7190" s="27">
        <v>0</v>
      </c>
    </row>
    <row r="7191" spans="1:5" x14ac:dyDescent="0.35">
      <c r="A7191" s="125"/>
      <c r="B7191" s="126"/>
      <c r="C7191" s="50" t="s">
        <v>204</v>
      </c>
      <c r="D7191" s="28">
        <v>0.8</v>
      </c>
      <c r="E7191" s="27">
        <v>0</v>
      </c>
    </row>
    <row r="7192" spans="1:5" x14ac:dyDescent="0.35">
      <c r="A7192" s="125"/>
      <c r="B7192" s="126"/>
      <c r="C7192" s="50" t="s">
        <v>205</v>
      </c>
      <c r="D7192" s="28">
        <v>0.85</v>
      </c>
      <c r="E7192" s="27">
        <v>0</v>
      </c>
    </row>
    <row r="7193" spans="1:5" x14ac:dyDescent="0.35">
      <c r="A7193" s="125"/>
      <c r="B7193" s="126"/>
      <c r="C7193" s="50" t="s">
        <v>206</v>
      </c>
      <c r="D7193" s="28">
        <v>0.9</v>
      </c>
      <c r="E7193" s="27">
        <v>0</v>
      </c>
    </row>
    <row r="7194" spans="1:5" x14ac:dyDescent="0.35">
      <c r="A7194" s="125"/>
      <c r="B7194" s="126"/>
      <c r="C7194" s="50" t="s">
        <v>207</v>
      </c>
      <c r="D7194" s="28">
        <v>0.95</v>
      </c>
      <c r="E7194" s="27">
        <v>0</v>
      </c>
    </row>
    <row r="7195" spans="1:5" x14ac:dyDescent="0.35">
      <c r="A7195" s="125"/>
      <c r="B7195" s="126"/>
      <c r="C7195" s="50" t="s">
        <v>208</v>
      </c>
      <c r="D7195" s="28">
        <v>1</v>
      </c>
      <c r="E7195" s="27">
        <v>0</v>
      </c>
    </row>
    <row r="7196" spans="1:5" x14ac:dyDescent="0.35">
      <c r="A7196" s="125"/>
      <c r="B7196" s="126"/>
      <c r="C7196" s="49" t="s">
        <v>134</v>
      </c>
      <c r="D7196" s="26" t="s">
        <v>136</v>
      </c>
      <c r="E7196" s="26" t="s">
        <v>136</v>
      </c>
    </row>
    <row r="7197" spans="1:5" x14ac:dyDescent="0.35">
      <c r="A7197" s="125"/>
      <c r="B7197" s="126"/>
    </row>
    <row r="7198" spans="1:5" x14ac:dyDescent="0.35">
      <c r="A7198" s="125"/>
      <c r="B7198" s="126"/>
    </row>
    <row r="7199" spans="1:5" x14ac:dyDescent="0.35">
      <c r="A7199" s="125"/>
      <c r="B7199" s="126"/>
    </row>
    <row r="7200" spans="1:5" x14ac:dyDescent="0.35">
      <c r="A7200" s="125">
        <f>A7175+1</f>
        <v>289</v>
      </c>
      <c r="B7200" s="126" t="str">
        <f>"Lista  "  &amp;A7200&amp; "  "&amp; LOOKUP(A7200,'entrada datos Urbanizacion'!$E$5:$E$148,'entrada datos Urbanizacion'!$I$5:$I$148)</f>
        <v>Lista  289  pavimento hormigón impreso, prefabricado, armado (cemento)</v>
      </c>
      <c r="C7200" s="49" t="s">
        <v>252</v>
      </c>
      <c r="D7200" s="27">
        <v>0</v>
      </c>
      <c r="E7200" s="27">
        <v>0</v>
      </c>
    </row>
    <row r="7201" spans="1:5" x14ac:dyDescent="0.35">
      <c r="A7201" s="125"/>
      <c r="B7201" s="126"/>
      <c r="C7201" s="50" t="s">
        <v>189</v>
      </c>
      <c r="D7201" s="28">
        <v>0.05</v>
      </c>
      <c r="E7201" s="27">
        <v>0</v>
      </c>
    </row>
    <row r="7202" spans="1:5" x14ac:dyDescent="0.35">
      <c r="A7202" s="125"/>
      <c r="B7202" s="126"/>
      <c r="C7202" s="50" t="s">
        <v>190</v>
      </c>
      <c r="D7202" s="28">
        <v>0.1</v>
      </c>
      <c r="E7202" s="27">
        <v>0</v>
      </c>
    </row>
    <row r="7203" spans="1:5" x14ac:dyDescent="0.35">
      <c r="A7203" s="125"/>
      <c r="B7203" s="126"/>
      <c r="C7203" s="50" t="s">
        <v>191</v>
      </c>
      <c r="D7203" s="28">
        <v>0.15</v>
      </c>
      <c r="E7203" s="27">
        <v>0</v>
      </c>
    </row>
    <row r="7204" spans="1:5" x14ac:dyDescent="0.35">
      <c r="A7204" s="125"/>
      <c r="B7204" s="126"/>
      <c r="C7204" s="50" t="s">
        <v>192</v>
      </c>
      <c r="D7204" s="28">
        <v>0.2</v>
      </c>
      <c r="E7204" s="27">
        <v>0</v>
      </c>
    </row>
    <row r="7205" spans="1:5" x14ac:dyDescent="0.35">
      <c r="A7205" s="125"/>
      <c r="B7205" s="126"/>
      <c r="C7205" s="50" t="s">
        <v>193</v>
      </c>
      <c r="D7205" s="28">
        <v>0.25</v>
      </c>
      <c r="E7205" s="27">
        <v>0</v>
      </c>
    </row>
    <row r="7206" spans="1:5" x14ac:dyDescent="0.35">
      <c r="A7206" s="125"/>
      <c r="B7206" s="126"/>
      <c r="C7206" s="50" t="s">
        <v>194</v>
      </c>
      <c r="D7206" s="28">
        <v>0.3</v>
      </c>
      <c r="E7206" s="27">
        <v>0</v>
      </c>
    </row>
    <row r="7207" spans="1:5" x14ac:dyDescent="0.35">
      <c r="A7207" s="125"/>
      <c r="B7207" s="126"/>
      <c r="C7207" s="50" t="s">
        <v>195</v>
      </c>
      <c r="D7207" s="28">
        <v>0.35</v>
      </c>
      <c r="E7207" s="27">
        <v>0</v>
      </c>
    </row>
    <row r="7208" spans="1:5" x14ac:dyDescent="0.35">
      <c r="A7208" s="125"/>
      <c r="B7208" s="126"/>
      <c r="C7208" s="50" t="s">
        <v>196</v>
      </c>
      <c r="D7208" s="28">
        <v>0.4</v>
      </c>
      <c r="E7208" s="27">
        <v>0</v>
      </c>
    </row>
    <row r="7209" spans="1:5" x14ac:dyDescent="0.35">
      <c r="A7209" s="125"/>
      <c r="B7209" s="126"/>
      <c r="C7209" s="50" t="s">
        <v>197</v>
      </c>
      <c r="D7209" s="28">
        <v>0.45</v>
      </c>
      <c r="E7209" s="27">
        <v>0</v>
      </c>
    </row>
    <row r="7210" spans="1:5" x14ac:dyDescent="0.35">
      <c r="A7210" s="125"/>
      <c r="B7210" s="126"/>
      <c r="C7210" s="50" t="s">
        <v>198</v>
      </c>
      <c r="D7210" s="28">
        <v>0.5</v>
      </c>
      <c r="E7210" s="27">
        <v>0</v>
      </c>
    </row>
    <row r="7211" spans="1:5" x14ac:dyDescent="0.35">
      <c r="A7211" s="125"/>
      <c r="B7211" s="126"/>
      <c r="C7211" s="50" t="s">
        <v>199</v>
      </c>
      <c r="D7211" s="28">
        <v>0.55000000000000004</v>
      </c>
      <c r="E7211" s="27">
        <v>0</v>
      </c>
    </row>
    <row r="7212" spans="1:5" x14ac:dyDescent="0.35">
      <c r="A7212" s="125"/>
      <c r="B7212" s="126"/>
      <c r="C7212" s="50" t="s">
        <v>200</v>
      </c>
      <c r="D7212" s="28">
        <v>0.6</v>
      </c>
      <c r="E7212" s="27">
        <v>0</v>
      </c>
    </row>
    <row r="7213" spans="1:5" x14ac:dyDescent="0.35">
      <c r="A7213" s="125"/>
      <c r="B7213" s="126"/>
      <c r="C7213" s="50" t="s">
        <v>201</v>
      </c>
      <c r="D7213" s="28">
        <v>0.65</v>
      </c>
      <c r="E7213" s="27">
        <v>0</v>
      </c>
    </row>
    <row r="7214" spans="1:5" x14ac:dyDescent="0.35">
      <c r="A7214" s="125"/>
      <c r="B7214" s="126"/>
      <c r="C7214" s="50" t="s">
        <v>202</v>
      </c>
      <c r="D7214" s="28">
        <v>0.7</v>
      </c>
      <c r="E7214" s="27">
        <v>0</v>
      </c>
    </row>
    <row r="7215" spans="1:5" x14ac:dyDescent="0.35">
      <c r="A7215" s="125"/>
      <c r="B7215" s="126"/>
      <c r="C7215" s="50" t="s">
        <v>203</v>
      </c>
      <c r="D7215" s="28">
        <v>0.75</v>
      </c>
      <c r="E7215" s="27">
        <v>0</v>
      </c>
    </row>
    <row r="7216" spans="1:5" x14ac:dyDescent="0.35">
      <c r="A7216" s="125"/>
      <c r="B7216" s="126"/>
      <c r="C7216" s="50" t="s">
        <v>204</v>
      </c>
      <c r="D7216" s="28">
        <v>0.8</v>
      </c>
      <c r="E7216" s="27">
        <v>0</v>
      </c>
    </row>
    <row r="7217" spans="1:5" x14ac:dyDescent="0.35">
      <c r="A7217" s="125"/>
      <c r="B7217" s="126"/>
      <c r="C7217" s="50" t="s">
        <v>205</v>
      </c>
      <c r="D7217" s="28">
        <v>0.85</v>
      </c>
      <c r="E7217" s="27">
        <v>0</v>
      </c>
    </row>
    <row r="7218" spans="1:5" x14ac:dyDescent="0.35">
      <c r="A7218" s="125"/>
      <c r="B7218" s="126"/>
      <c r="C7218" s="50" t="s">
        <v>206</v>
      </c>
      <c r="D7218" s="28">
        <v>0.9</v>
      </c>
      <c r="E7218" s="27">
        <v>0</v>
      </c>
    </row>
    <row r="7219" spans="1:5" x14ac:dyDescent="0.35">
      <c r="A7219" s="125"/>
      <c r="B7219" s="126"/>
      <c r="C7219" s="50" t="s">
        <v>207</v>
      </c>
      <c r="D7219" s="28">
        <v>0.95</v>
      </c>
      <c r="E7219" s="27">
        <v>0</v>
      </c>
    </row>
    <row r="7220" spans="1:5" x14ac:dyDescent="0.35">
      <c r="A7220" s="125"/>
      <c r="B7220" s="126"/>
      <c r="C7220" s="50" t="s">
        <v>208</v>
      </c>
      <c r="D7220" s="28">
        <v>1</v>
      </c>
      <c r="E7220" s="27">
        <v>0</v>
      </c>
    </row>
    <row r="7221" spans="1:5" x14ac:dyDescent="0.35">
      <c r="A7221" s="125"/>
      <c r="B7221" s="126"/>
      <c r="C7221" s="49" t="s">
        <v>134</v>
      </c>
      <c r="D7221" s="26" t="s">
        <v>136</v>
      </c>
      <c r="E7221" s="26" t="s">
        <v>136</v>
      </c>
    </row>
    <row r="7222" spans="1:5" x14ac:dyDescent="0.35">
      <c r="A7222" s="125"/>
      <c r="B7222" s="126"/>
    </row>
    <row r="7223" spans="1:5" x14ac:dyDescent="0.35">
      <c r="A7223" s="125"/>
      <c r="B7223" s="126"/>
    </row>
    <row r="7224" spans="1:5" x14ac:dyDescent="0.35">
      <c r="A7224" s="125"/>
      <c r="B7224" s="126"/>
    </row>
    <row r="7225" spans="1:5" x14ac:dyDescent="0.35">
      <c r="A7225" s="125">
        <f>A7200+1</f>
        <v>290</v>
      </c>
      <c r="B7225" s="126" t="str">
        <f>"Lista  "  &amp;A7225&amp; "  "&amp; LOOKUP(A7225,'entrada datos Urbanizacion'!$E$5:$E$148,'entrada datos Urbanizacion'!$I$5:$I$148)</f>
        <v>Lista  290  pavimento hormigón impreso, prefabricado, armado (árido grueso)</v>
      </c>
      <c r="C7225" s="49" t="s">
        <v>252</v>
      </c>
      <c r="D7225" s="27">
        <v>0</v>
      </c>
      <c r="E7225" s="27">
        <v>0</v>
      </c>
    </row>
    <row r="7226" spans="1:5" x14ac:dyDescent="0.35">
      <c r="A7226" s="125"/>
      <c r="B7226" s="126"/>
      <c r="C7226" s="50" t="s">
        <v>189</v>
      </c>
      <c r="D7226" s="28">
        <v>0.05</v>
      </c>
      <c r="E7226" s="27">
        <v>0</v>
      </c>
    </row>
    <row r="7227" spans="1:5" x14ac:dyDescent="0.35">
      <c r="A7227" s="125"/>
      <c r="B7227" s="126"/>
      <c r="C7227" s="50" t="s">
        <v>190</v>
      </c>
      <c r="D7227" s="28">
        <v>0.1</v>
      </c>
      <c r="E7227" s="27">
        <v>0</v>
      </c>
    </row>
    <row r="7228" spans="1:5" x14ac:dyDescent="0.35">
      <c r="A7228" s="125"/>
      <c r="B7228" s="126"/>
      <c r="C7228" s="50" t="s">
        <v>191</v>
      </c>
      <c r="D7228" s="28">
        <v>0.15</v>
      </c>
      <c r="E7228" s="27">
        <v>0</v>
      </c>
    </row>
    <row r="7229" spans="1:5" x14ac:dyDescent="0.35">
      <c r="A7229" s="125"/>
      <c r="B7229" s="126"/>
      <c r="C7229" s="50" t="s">
        <v>192</v>
      </c>
      <c r="D7229" s="28">
        <v>0.2</v>
      </c>
      <c r="E7229" s="27">
        <v>0</v>
      </c>
    </row>
    <row r="7230" spans="1:5" x14ac:dyDescent="0.35">
      <c r="A7230" s="125"/>
      <c r="B7230" s="126"/>
      <c r="C7230" s="50" t="s">
        <v>193</v>
      </c>
      <c r="D7230" s="28">
        <v>0.25</v>
      </c>
      <c r="E7230" s="27">
        <v>0</v>
      </c>
    </row>
    <row r="7231" spans="1:5" x14ac:dyDescent="0.35">
      <c r="A7231" s="125"/>
      <c r="B7231" s="126"/>
      <c r="C7231" s="50" t="s">
        <v>194</v>
      </c>
      <c r="D7231" s="28">
        <v>0.3</v>
      </c>
      <c r="E7231" s="27">
        <v>0</v>
      </c>
    </row>
    <row r="7232" spans="1:5" x14ac:dyDescent="0.35">
      <c r="A7232" s="125"/>
      <c r="B7232" s="126"/>
      <c r="C7232" s="50" t="s">
        <v>195</v>
      </c>
      <c r="D7232" s="28">
        <v>0.35</v>
      </c>
      <c r="E7232" s="27">
        <v>0</v>
      </c>
    </row>
    <row r="7233" spans="1:5" x14ac:dyDescent="0.35">
      <c r="A7233" s="125"/>
      <c r="B7233" s="126"/>
      <c r="C7233" s="50" t="s">
        <v>196</v>
      </c>
      <c r="D7233" s="28">
        <v>0.4</v>
      </c>
      <c r="E7233" s="27">
        <v>0</v>
      </c>
    </row>
    <row r="7234" spans="1:5" x14ac:dyDescent="0.35">
      <c r="A7234" s="125"/>
      <c r="B7234" s="126"/>
      <c r="C7234" s="50" t="s">
        <v>197</v>
      </c>
      <c r="D7234" s="28">
        <v>0.45</v>
      </c>
      <c r="E7234" s="27">
        <v>0</v>
      </c>
    </row>
    <row r="7235" spans="1:5" x14ac:dyDescent="0.35">
      <c r="A7235" s="125"/>
      <c r="B7235" s="126"/>
      <c r="C7235" s="50" t="s">
        <v>198</v>
      </c>
      <c r="D7235" s="28">
        <v>0.5</v>
      </c>
      <c r="E7235" s="27">
        <v>0</v>
      </c>
    </row>
    <row r="7236" spans="1:5" x14ac:dyDescent="0.35">
      <c r="A7236" s="125"/>
      <c r="B7236" s="126"/>
      <c r="C7236" s="50" t="s">
        <v>199</v>
      </c>
      <c r="D7236" s="28">
        <v>0.55000000000000004</v>
      </c>
      <c r="E7236" s="27">
        <v>0</v>
      </c>
    </row>
    <row r="7237" spans="1:5" x14ac:dyDescent="0.35">
      <c r="A7237" s="125"/>
      <c r="B7237" s="126"/>
      <c r="C7237" s="50" t="s">
        <v>200</v>
      </c>
      <c r="D7237" s="28">
        <v>0.6</v>
      </c>
      <c r="E7237" s="27">
        <v>0</v>
      </c>
    </row>
    <row r="7238" spans="1:5" x14ac:dyDescent="0.35">
      <c r="A7238" s="125"/>
      <c r="B7238" s="126"/>
      <c r="C7238" s="50" t="s">
        <v>201</v>
      </c>
      <c r="D7238" s="28">
        <v>0.65</v>
      </c>
      <c r="E7238" s="27">
        <v>0</v>
      </c>
    </row>
    <row r="7239" spans="1:5" x14ac:dyDescent="0.35">
      <c r="A7239" s="125"/>
      <c r="B7239" s="126"/>
      <c r="C7239" s="50" t="s">
        <v>202</v>
      </c>
      <c r="D7239" s="28">
        <v>0.7</v>
      </c>
      <c r="E7239" s="27">
        <v>0</v>
      </c>
    </row>
    <row r="7240" spans="1:5" x14ac:dyDescent="0.35">
      <c r="A7240" s="125"/>
      <c r="B7240" s="126"/>
      <c r="C7240" s="50" t="s">
        <v>203</v>
      </c>
      <c r="D7240" s="28">
        <v>0.75</v>
      </c>
      <c r="E7240" s="27">
        <v>0</v>
      </c>
    </row>
    <row r="7241" spans="1:5" x14ac:dyDescent="0.35">
      <c r="A7241" s="125"/>
      <c r="B7241" s="126"/>
      <c r="C7241" s="50" t="s">
        <v>204</v>
      </c>
      <c r="D7241" s="28">
        <v>0.8</v>
      </c>
      <c r="E7241" s="27">
        <v>0</v>
      </c>
    </row>
    <row r="7242" spans="1:5" x14ac:dyDescent="0.35">
      <c r="A7242" s="125"/>
      <c r="B7242" s="126"/>
      <c r="C7242" s="50" t="s">
        <v>205</v>
      </c>
      <c r="D7242" s="28">
        <v>0.85</v>
      </c>
      <c r="E7242" s="27">
        <v>0</v>
      </c>
    </row>
    <row r="7243" spans="1:5" x14ac:dyDescent="0.35">
      <c r="A7243" s="125"/>
      <c r="B7243" s="126"/>
      <c r="C7243" s="50" t="s">
        <v>206</v>
      </c>
      <c r="D7243" s="28">
        <v>0.9</v>
      </c>
      <c r="E7243" s="27">
        <v>0</v>
      </c>
    </row>
    <row r="7244" spans="1:5" x14ac:dyDescent="0.35">
      <c r="A7244" s="125"/>
      <c r="B7244" s="126"/>
      <c r="C7244" s="50" t="s">
        <v>207</v>
      </c>
      <c r="D7244" s="28">
        <v>0.95</v>
      </c>
      <c r="E7244" s="27">
        <v>0</v>
      </c>
    </row>
    <row r="7245" spans="1:5" x14ac:dyDescent="0.35">
      <c r="A7245" s="125"/>
      <c r="B7245" s="126"/>
      <c r="C7245" s="50" t="s">
        <v>208</v>
      </c>
      <c r="D7245" s="28">
        <v>1</v>
      </c>
      <c r="E7245" s="27">
        <v>0</v>
      </c>
    </row>
    <row r="7246" spans="1:5" x14ac:dyDescent="0.35">
      <c r="A7246" s="125"/>
      <c r="B7246" s="126"/>
      <c r="C7246" s="49" t="s">
        <v>134</v>
      </c>
      <c r="D7246" s="26" t="s">
        <v>136</v>
      </c>
      <c r="E7246" s="26" t="s">
        <v>136</v>
      </c>
    </row>
    <row r="7247" spans="1:5" x14ac:dyDescent="0.35">
      <c r="A7247" s="125"/>
      <c r="B7247" s="126"/>
    </row>
    <row r="7248" spans="1:5" x14ac:dyDescent="0.35">
      <c r="A7248" s="125"/>
      <c r="B7248" s="126"/>
    </row>
    <row r="7249" spans="1:5" x14ac:dyDescent="0.35">
      <c r="A7249" s="125"/>
      <c r="B7249" s="126"/>
    </row>
    <row r="7250" spans="1:5" x14ac:dyDescent="0.35">
      <c r="A7250" s="125">
        <f>A7225+1</f>
        <v>291</v>
      </c>
      <c r="B7250" s="126" t="str">
        <f>"Lista  "  &amp;A7250&amp; "  "&amp; LOOKUP(A7250,'entrada datos Urbanizacion'!$E$5:$E$148,'entrada datos Urbanizacion'!$I$5:$I$148)</f>
        <v>Lista  291  pavimento hormigón impreso, prefabricado, armado (árido fino)</v>
      </c>
      <c r="C7250" s="49" t="s">
        <v>252</v>
      </c>
      <c r="D7250" s="27">
        <v>0</v>
      </c>
      <c r="E7250" s="27">
        <v>0</v>
      </c>
    </row>
    <row r="7251" spans="1:5" x14ac:dyDescent="0.35">
      <c r="A7251" s="125"/>
      <c r="B7251" s="126"/>
      <c r="C7251" s="50" t="s">
        <v>189</v>
      </c>
      <c r="D7251" s="28">
        <v>0.05</v>
      </c>
      <c r="E7251" s="27">
        <v>0</v>
      </c>
    </row>
    <row r="7252" spans="1:5" x14ac:dyDescent="0.35">
      <c r="A7252" s="125"/>
      <c r="B7252" s="126"/>
      <c r="C7252" s="50" t="s">
        <v>190</v>
      </c>
      <c r="D7252" s="28">
        <v>0.1</v>
      </c>
      <c r="E7252" s="27">
        <v>0</v>
      </c>
    </row>
    <row r="7253" spans="1:5" x14ac:dyDescent="0.35">
      <c r="A7253" s="125"/>
      <c r="B7253" s="126"/>
      <c r="C7253" s="50" t="s">
        <v>191</v>
      </c>
      <c r="D7253" s="28">
        <v>0.15</v>
      </c>
      <c r="E7253" s="27">
        <v>0</v>
      </c>
    </row>
    <row r="7254" spans="1:5" x14ac:dyDescent="0.35">
      <c r="A7254" s="125"/>
      <c r="B7254" s="126"/>
      <c r="C7254" s="50" t="s">
        <v>192</v>
      </c>
      <c r="D7254" s="28">
        <v>0.2</v>
      </c>
      <c r="E7254" s="27">
        <v>0</v>
      </c>
    </row>
    <row r="7255" spans="1:5" x14ac:dyDescent="0.35">
      <c r="A7255" s="125"/>
      <c r="B7255" s="126"/>
      <c r="C7255" s="50" t="s">
        <v>193</v>
      </c>
      <c r="D7255" s="28">
        <v>0.25</v>
      </c>
      <c r="E7255" s="27">
        <v>0</v>
      </c>
    </row>
    <row r="7256" spans="1:5" x14ac:dyDescent="0.35">
      <c r="A7256" s="125"/>
      <c r="B7256" s="126"/>
      <c r="C7256" s="50" t="s">
        <v>194</v>
      </c>
      <c r="D7256" s="28">
        <v>0.3</v>
      </c>
      <c r="E7256" s="27">
        <v>0</v>
      </c>
    </row>
    <row r="7257" spans="1:5" x14ac:dyDescent="0.35">
      <c r="A7257" s="125"/>
      <c r="B7257" s="126"/>
      <c r="C7257" s="50" t="s">
        <v>195</v>
      </c>
      <c r="D7257" s="28">
        <v>0.35</v>
      </c>
      <c r="E7257" s="27">
        <v>0</v>
      </c>
    </row>
    <row r="7258" spans="1:5" x14ac:dyDescent="0.35">
      <c r="A7258" s="125"/>
      <c r="B7258" s="126"/>
      <c r="C7258" s="50" t="s">
        <v>196</v>
      </c>
      <c r="D7258" s="28">
        <v>0.4</v>
      </c>
      <c r="E7258" s="27">
        <v>0</v>
      </c>
    </row>
    <row r="7259" spans="1:5" x14ac:dyDescent="0.35">
      <c r="A7259" s="125"/>
      <c r="B7259" s="126"/>
      <c r="C7259" s="50" t="s">
        <v>197</v>
      </c>
      <c r="D7259" s="28">
        <v>0.45</v>
      </c>
      <c r="E7259" s="27">
        <v>0</v>
      </c>
    </row>
    <row r="7260" spans="1:5" x14ac:dyDescent="0.35">
      <c r="A7260" s="125"/>
      <c r="B7260" s="126"/>
      <c r="C7260" s="50" t="s">
        <v>198</v>
      </c>
      <c r="D7260" s="28">
        <v>0.5</v>
      </c>
      <c r="E7260" s="27">
        <v>0</v>
      </c>
    </row>
    <row r="7261" spans="1:5" x14ac:dyDescent="0.35">
      <c r="A7261" s="125"/>
      <c r="B7261" s="126"/>
      <c r="C7261" s="50" t="s">
        <v>199</v>
      </c>
      <c r="D7261" s="28">
        <v>0.55000000000000004</v>
      </c>
      <c r="E7261" s="27">
        <v>0</v>
      </c>
    </row>
    <row r="7262" spans="1:5" x14ac:dyDescent="0.35">
      <c r="A7262" s="125"/>
      <c r="B7262" s="126"/>
      <c r="C7262" s="50" t="s">
        <v>200</v>
      </c>
      <c r="D7262" s="28">
        <v>0.6</v>
      </c>
      <c r="E7262" s="27">
        <v>0</v>
      </c>
    </row>
    <row r="7263" spans="1:5" x14ac:dyDescent="0.35">
      <c r="A7263" s="125"/>
      <c r="B7263" s="126"/>
      <c r="C7263" s="50" t="s">
        <v>201</v>
      </c>
      <c r="D7263" s="28">
        <v>0.65</v>
      </c>
      <c r="E7263" s="27">
        <v>0</v>
      </c>
    </row>
    <row r="7264" spans="1:5" x14ac:dyDescent="0.35">
      <c r="A7264" s="125"/>
      <c r="B7264" s="126"/>
      <c r="C7264" s="50" t="s">
        <v>202</v>
      </c>
      <c r="D7264" s="28">
        <v>0.7</v>
      </c>
      <c r="E7264" s="27">
        <v>0</v>
      </c>
    </row>
    <row r="7265" spans="1:5" x14ac:dyDescent="0.35">
      <c r="A7265" s="125"/>
      <c r="B7265" s="126"/>
      <c r="C7265" s="50" t="s">
        <v>203</v>
      </c>
      <c r="D7265" s="28">
        <v>0.75</v>
      </c>
      <c r="E7265" s="27">
        <v>0</v>
      </c>
    </row>
    <row r="7266" spans="1:5" x14ac:dyDescent="0.35">
      <c r="A7266" s="125"/>
      <c r="B7266" s="126"/>
      <c r="C7266" s="50" t="s">
        <v>204</v>
      </c>
      <c r="D7266" s="28">
        <v>0.8</v>
      </c>
      <c r="E7266" s="27">
        <v>0</v>
      </c>
    </row>
    <row r="7267" spans="1:5" x14ac:dyDescent="0.35">
      <c r="A7267" s="125"/>
      <c r="B7267" s="126"/>
      <c r="C7267" s="50" t="s">
        <v>205</v>
      </c>
      <c r="D7267" s="28">
        <v>0.85</v>
      </c>
      <c r="E7267" s="27">
        <v>0</v>
      </c>
    </row>
    <row r="7268" spans="1:5" x14ac:dyDescent="0.35">
      <c r="A7268" s="125"/>
      <c r="B7268" s="126"/>
      <c r="C7268" s="50" t="s">
        <v>206</v>
      </c>
      <c r="D7268" s="28">
        <v>0.9</v>
      </c>
      <c r="E7268" s="27">
        <v>0</v>
      </c>
    </row>
    <row r="7269" spans="1:5" x14ac:dyDescent="0.35">
      <c r="A7269" s="125"/>
      <c r="B7269" s="126"/>
      <c r="C7269" s="50" t="s">
        <v>207</v>
      </c>
      <c r="D7269" s="28">
        <v>0.95</v>
      </c>
      <c r="E7269" s="27">
        <v>0</v>
      </c>
    </row>
    <row r="7270" spans="1:5" x14ac:dyDescent="0.35">
      <c r="A7270" s="125"/>
      <c r="B7270" s="126"/>
      <c r="C7270" s="50" t="s">
        <v>208</v>
      </c>
      <c r="D7270" s="28">
        <v>1</v>
      </c>
      <c r="E7270" s="27">
        <v>0</v>
      </c>
    </row>
    <row r="7271" spans="1:5" x14ac:dyDescent="0.35">
      <c r="A7271" s="125"/>
      <c r="B7271" s="126"/>
      <c r="C7271" s="49" t="s">
        <v>134</v>
      </c>
      <c r="D7271" s="26" t="s">
        <v>136</v>
      </c>
      <c r="E7271" s="26" t="s">
        <v>136</v>
      </c>
    </row>
    <row r="7272" spans="1:5" x14ac:dyDescent="0.35">
      <c r="A7272" s="125"/>
      <c r="B7272" s="126"/>
    </row>
    <row r="7273" spans="1:5" x14ac:dyDescent="0.35">
      <c r="A7273" s="125"/>
      <c r="B7273" s="126"/>
    </row>
    <row r="7274" spans="1:5" x14ac:dyDescent="0.35">
      <c r="A7274" s="125"/>
      <c r="B7274" s="126"/>
    </row>
    <row r="7275" spans="1:5" x14ac:dyDescent="0.35">
      <c r="A7275" s="125">
        <f>A7250+1</f>
        <v>292</v>
      </c>
      <c r="B7275" s="126" t="str">
        <f>"Lista  "  &amp;A7275&amp; "  "&amp; LOOKUP(A7275,'entrada datos Urbanizacion'!$E$5:$E$148,'entrada datos Urbanizacion'!$I$5:$I$148)</f>
        <v>Lista  292  pavimento hormigón impreso, prefabricado, armado (áditivos y otros)</v>
      </c>
      <c r="C7275" s="49" t="s">
        <v>252</v>
      </c>
      <c r="D7275" s="27">
        <v>0</v>
      </c>
      <c r="E7275" s="27">
        <v>0</v>
      </c>
    </row>
    <row r="7276" spans="1:5" x14ac:dyDescent="0.35">
      <c r="A7276" s="125"/>
      <c r="B7276" s="126"/>
      <c r="C7276" s="50" t="s">
        <v>189</v>
      </c>
      <c r="D7276" s="28">
        <v>0.05</v>
      </c>
      <c r="E7276" s="27">
        <v>0</v>
      </c>
    </row>
    <row r="7277" spans="1:5" x14ac:dyDescent="0.35">
      <c r="A7277" s="125"/>
      <c r="B7277" s="126"/>
      <c r="C7277" s="50" t="s">
        <v>190</v>
      </c>
      <c r="D7277" s="28">
        <v>0.1</v>
      </c>
      <c r="E7277" s="27">
        <v>0</v>
      </c>
    </row>
    <row r="7278" spans="1:5" x14ac:dyDescent="0.35">
      <c r="A7278" s="125"/>
      <c r="B7278" s="126"/>
      <c r="C7278" s="50" t="s">
        <v>191</v>
      </c>
      <c r="D7278" s="28">
        <v>0.15</v>
      </c>
      <c r="E7278" s="27">
        <v>0</v>
      </c>
    </row>
    <row r="7279" spans="1:5" x14ac:dyDescent="0.35">
      <c r="A7279" s="125"/>
      <c r="B7279" s="126"/>
      <c r="C7279" s="50" t="s">
        <v>192</v>
      </c>
      <c r="D7279" s="28">
        <v>0.2</v>
      </c>
      <c r="E7279" s="27">
        <v>0</v>
      </c>
    </row>
    <row r="7280" spans="1:5" x14ac:dyDescent="0.35">
      <c r="A7280" s="125"/>
      <c r="B7280" s="126"/>
      <c r="C7280" s="50" t="s">
        <v>193</v>
      </c>
      <c r="D7280" s="28">
        <v>0.25</v>
      </c>
      <c r="E7280" s="27">
        <v>0</v>
      </c>
    </row>
    <row r="7281" spans="1:5" x14ac:dyDescent="0.35">
      <c r="A7281" s="125"/>
      <c r="B7281" s="126"/>
      <c r="C7281" s="50" t="s">
        <v>194</v>
      </c>
      <c r="D7281" s="28">
        <v>0.3</v>
      </c>
      <c r="E7281" s="27">
        <v>0</v>
      </c>
    </row>
    <row r="7282" spans="1:5" x14ac:dyDescent="0.35">
      <c r="A7282" s="125"/>
      <c r="B7282" s="126"/>
      <c r="C7282" s="50" t="s">
        <v>195</v>
      </c>
      <c r="D7282" s="28">
        <v>0.35</v>
      </c>
      <c r="E7282" s="27">
        <v>0</v>
      </c>
    </row>
    <row r="7283" spans="1:5" x14ac:dyDescent="0.35">
      <c r="A7283" s="125"/>
      <c r="B7283" s="126"/>
      <c r="C7283" s="50" t="s">
        <v>196</v>
      </c>
      <c r="D7283" s="28">
        <v>0.4</v>
      </c>
      <c r="E7283" s="27">
        <v>0</v>
      </c>
    </row>
    <row r="7284" spans="1:5" x14ac:dyDescent="0.35">
      <c r="A7284" s="125"/>
      <c r="B7284" s="126"/>
      <c r="C7284" s="50" t="s">
        <v>197</v>
      </c>
      <c r="D7284" s="28">
        <v>0.45</v>
      </c>
      <c r="E7284" s="27">
        <v>0</v>
      </c>
    </row>
    <row r="7285" spans="1:5" x14ac:dyDescent="0.35">
      <c r="A7285" s="125"/>
      <c r="B7285" s="126"/>
      <c r="C7285" s="50" t="s">
        <v>198</v>
      </c>
      <c r="D7285" s="28">
        <v>0.5</v>
      </c>
      <c r="E7285" s="27">
        <v>0</v>
      </c>
    </row>
    <row r="7286" spans="1:5" x14ac:dyDescent="0.35">
      <c r="A7286" s="125"/>
      <c r="B7286" s="126"/>
      <c r="C7286" s="50" t="s">
        <v>199</v>
      </c>
      <c r="D7286" s="28">
        <v>0.55000000000000004</v>
      </c>
      <c r="E7286" s="27">
        <v>0</v>
      </c>
    </row>
    <row r="7287" spans="1:5" x14ac:dyDescent="0.35">
      <c r="A7287" s="125"/>
      <c r="B7287" s="126"/>
      <c r="C7287" s="50" t="s">
        <v>200</v>
      </c>
      <c r="D7287" s="28">
        <v>0.6</v>
      </c>
      <c r="E7287" s="27">
        <v>0</v>
      </c>
    </row>
    <row r="7288" spans="1:5" x14ac:dyDescent="0.35">
      <c r="A7288" s="125"/>
      <c r="B7288" s="126"/>
      <c r="C7288" s="50" t="s">
        <v>201</v>
      </c>
      <c r="D7288" s="28">
        <v>0.65</v>
      </c>
      <c r="E7288" s="27">
        <v>0</v>
      </c>
    </row>
    <row r="7289" spans="1:5" x14ac:dyDescent="0.35">
      <c r="A7289" s="125"/>
      <c r="B7289" s="126"/>
      <c r="C7289" s="50" t="s">
        <v>202</v>
      </c>
      <c r="D7289" s="28">
        <v>0.7</v>
      </c>
      <c r="E7289" s="27">
        <v>0</v>
      </c>
    </row>
    <row r="7290" spans="1:5" x14ac:dyDescent="0.35">
      <c r="A7290" s="125"/>
      <c r="B7290" s="126"/>
      <c r="C7290" s="50" t="s">
        <v>203</v>
      </c>
      <c r="D7290" s="28">
        <v>0.75</v>
      </c>
      <c r="E7290" s="27">
        <v>0</v>
      </c>
    </row>
    <row r="7291" spans="1:5" x14ac:dyDescent="0.35">
      <c r="A7291" s="125"/>
      <c r="B7291" s="126"/>
      <c r="C7291" s="50" t="s">
        <v>204</v>
      </c>
      <c r="D7291" s="28">
        <v>0.8</v>
      </c>
      <c r="E7291" s="27">
        <v>0</v>
      </c>
    </row>
    <row r="7292" spans="1:5" x14ac:dyDescent="0.35">
      <c r="A7292" s="125"/>
      <c r="B7292" s="126"/>
      <c r="C7292" s="50" t="s">
        <v>205</v>
      </c>
      <c r="D7292" s="28">
        <v>0.85</v>
      </c>
      <c r="E7292" s="27">
        <v>0</v>
      </c>
    </row>
    <row r="7293" spans="1:5" x14ac:dyDescent="0.35">
      <c r="A7293" s="125"/>
      <c r="B7293" s="126"/>
      <c r="C7293" s="50" t="s">
        <v>206</v>
      </c>
      <c r="D7293" s="28">
        <v>0.9</v>
      </c>
      <c r="E7293" s="27">
        <v>0</v>
      </c>
    </row>
    <row r="7294" spans="1:5" x14ac:dyDescent="0.35">
      <c r="A7294" s="125"/>
      <c r="B7294" s="126"/>
      <c r="C7294" s="50" t="s">
        <v>207</v>
      </c>
      <c r="D7294" s="28">
        <v>0.95</v>
      </c>
      <c r="E7294" s="27">
        <v>0</v>
      </c>
    </row>
    <row r="7295" spans="1:5" x14ac:dyDescent="0.35">
      <c r="A7295" s="125"/>
      <c r="B7295" s="126"/>
      <c r="C7295" s="50" t="s">
        <v>208</v>
      </c>
      <c r="D7295" s="28">
        <v>1</v>
      </c>
      <c r="E7295" s="27">
        <v>0</v>
      </c>
    </row>
    <row r="7296" spans="1:5" x14ac:dyDescent="0.35">
      <c r="A7296" s="125"/>
      <c r="B7296" s="126"/>
      <c r="C7296" s="49" t="s">
        <v>134</v>
      </c>
      <c r="D7296" s="26" t="s">
        <v>136</v>
      </c>
      <c r="E7296" s="26" t="s">
        <v>136</v>
      </c>
    </row>
    <row r="7297" spans="1:5" x14ac:dyDescent="0.35">
      <c r="A7297" s="125"/>
      <c r="B7297" s="126"/>
    </row>
    <row r="7298" spans="1:5" x14ac:dyDescent="0.35">
      <c r="A7298" s="125"/>
      <c r="B7298" s="126"/>
    </row>
    <row r="7299" spans="1:5" x14ac:dyDescent="0.35">
      <c r="A7299" s="125"/>
      <c r="B7299" s="126"/>
    </row>
    <row r="7300" spans="1:5" x14ac:dyDescent="0.35">
      <c r="A7300" s="125">
        <f>A7275+1</f>
        <v>293</v>
      </c>
      <c r="B7300" s="126" t="str">
        <f>"Lista  "  &amp;A7300&amp; "  "&amp; LOOKUP(A7300,'entrada datos Urbanizacion'!$E$5:$E$148,'entrada datos Urbanizacion'!$I$5:$I$148)</f>
        <v>Lista  293  otros</v>
      </c>
      <c r="C7300" s="49" t="s">
        <v>252</v>
      </c>
      <c r="D7300" s="27">
        <v>0</v>
      </c>
      <c r="E7300" s="27">
        <v>0</v>
      </c>
    </row>
    <row r="7301" spans="1:5" x14ac:dyDescent="0.35">
      <c r="A7301" s="125"/>
      <c r="B7301" s="126"/>
      <c r="C7301" s="50" t="s">
        <v>189</v>
      </c>
      <c r="D7301" s="28">
        <v>0.05</v>
      </c>
      <c r="E7301" s="27">
        <v>0</v>
      </c>
    </row>
    <row r="7302" spans="1:5" x14ac:dyDescent="0.35">
      <c r="A7302" s="125"/>
      <c r="B7302" s="126"/>
      <c r="C7302" s="50" t="s">
        <v>190</v>
      </c>
      <c r="D7302" s="28">
        <v>0.1</v>
      </c>
      <c r="E7302" s="27">
        <v>0</v>
      </c>
    </row>
    <row r="7303" spans="1:5" x14ac:dyDescent="0.35">
      <c r="A7303" s="125"/>
      <c r="B7303" s="126"/>
      <c r="C7303" s="50" t="s">
        <v>191</v>
      </c>
      <c r="D7303" s="28">
        <v>0.15</v>
      </c>
      <c r="E7303" s="27">
        <v>0</v>
      </c>
    </row>
    <row r="7304" spans="1:5" x14ac:dyDescent="0.35">
      <c r="A7304" s="125"/>
      <c r="B7304" s="126"/>
      <c r="C7304" s="50" t="s">
        <v>192</v>
      </c>
      <c r="D7304" s="28">
        <v>0.2</v>
      </c>
      <c r="E7304" s="27">
        <v>0</v>
      </c>
    </row>
    <row r="7305" spans="1:5" x14ac:dyDescent="0.35">
      <c r="A7305" s="125"/>
      <c r="B7305" s="126"/>
      <c r="C7305" s="50" t="s">
        <v>193</v>
      </c>
      <c r="D7305" s="28">
        <v>0.25</v>
      </c>
      <c r="E7305" s="27">
        <v>0</v>
      </c>
    </row>
    <row r="7306" spans="1:5" x14ac:dyDescent="0.35">
      <c r="A7306" s="125"/>
      <c r="B7306" s="126"/>
      <c r="C7306" s="50" t="s">
        <v>194</v>
      </c>
      <c r="D7306" s="28">
        <v>0.3</v>
      </c>
      <c r="E7306" s="27">
        <v>0</v>
      </c>
    </row>
    <row r="7307" spans="1:5" x14ac:dyDescent="0.35">
      <c r="A7307" s="125"/>
      <c r="B7307" s="126"/>
      <c r="C7307" s="50" t="s">
        <v>195</v>
      </c>
      <c r="D7307" s="28">
        <v>0.35</v>
      </c>
      <c r="E7307" s="27">
        <v>0</v>
      </c>
    </row>
    <row r="7308" spans="1:5" x14ac:dyDescent="0.35">
      <c r="A7308" s="125"/>
      <c r="B7308" s="126"/>
      <c r="C7308" s="50" t="s">
        <v>196</v>
      </c>
      <c r="D7308" s="28">
        <v>0.4</v>
      </c>
      <c r="E7308" s="27">
        <v>0</v>
      </c>
    </row>
    <row r="7309" spans="1:5" x14ac:dyDescent="0.35">
      <c r="A7309" s="125"/>
      <c r="B7309" s="126"/>
      <c r="C7309" s="50" t="s">
        <v>197</v>
      </c>
      <c r="D7309" s="28">
        <v>0.45</v>
      </c>
      <c r="E7309" s="27">
        <v>0</v>
      </c>
    </row>
    <row r="7310" spans="1:5" x14ac:dyDescent="0.35">
      <c r="A7310" s="125"/>
      <c r="B7310" s="126"/>
      <c r="C7310" s="50" t="s">
        <v>198</v>
      </c>
      <c r="D7310" s="28">
        <v>0.5</v>
      </c>
      <c r="E7310" s="27">
        <v>0</v>
      </c>
    </row>
    <row r="7311" spans="1:5" x14ac:dyDescent="0.35">
      <c r="A7311" s="125"/>
      <c r="B7311" s="126"/>
      <c r="C7311" s="50" t="s">
        <v>199</v>
      </c>
      <c r="D7311" s="28">
        <v>0.55000000000000004</v>
      </c>
      <c r="E7311" s="27">
        <v>0</v>
      </c>
    </row>
    <row r="7312" spans="1:5" x14ac:dyDescent="0.35">
      <c r="A7312" s="125"/>
      <c r="B7312" s="126"/>
      <c r="C7312" s="50" t="s">
        <v>200</v>
      </c>
      <c r="D7312" s="28">
        <v>0.6</v>
      </c>
      <c r="E7312" s="27">
        <v>0</v>
      </c>
    </row>
    <row r="7313" spans="1:5" x14ac:dyDescent="0.35">
      <c r="A7313" s="125"/>
      <c r="B7313" s="126"/>
      <c r="C7313" s="50" t="s">
        <v>201</v>
      </c>
      <c r="D7313" s="28">
        <v>0.65</v>
      </c>
      <c r="E7313" s="27">
        <v>0</v>
      </c>
    </row>
    <row r="7314" spans="1:5" x14ac:dyDescent="0.35">
      <c r="A7314" s="125"/>
      <c r="B7314" s="126"/>
      <c r="C7314" s="50" t="s">
        <v>202</v>
      </c>
      <c r="D7314" s="28">
        <v>0.7</v>
      </c>
      <c r="E7314" s="27">
        <v>0</v>
      </c>
    </row>
    <row r="7315" spans="1:5" x14ac:dyDescent="0.35">
      <c r="A7315" s="125"/>
      <c r="B7315" s="126"/>
      <c r="C7315" s="50" t="s">
        <v>203</v>
      </c>
      <c r="D7315" s="28">
        <v>0.75</v>
      </c>
      <c r="E7315" s="27">
        <v>0</v>
      </c>
    </row>
    <row r="7316" spans="1:5" x14ac:dyDescent="0.35">
      <c r="A7316" s="125"/>
      <c r="B7316" s="126"/>
      <c r="C7316" s="50" t="s">
        <v>204</v>
      </c>
      <c r="D7316" s="28">
        <v>0.8</v>
      </c>
      <c r="E7316" s="27">
        <v>0</v>
      </c>
    </row>
    <row r="7317" spans="1:5" x14ac:dyDescent="0.35">
      <c r="A7317" s="125"/>
      <c r="B7317" s="126"/>
      <c r="C7317" s="50" t="s">
        <v>205</v>
      </c>
      <c r="D7317" s="28">
        <v>0.85</v>
      </c>
      <c r="E7317" s="27">
        <v>0</v>
      </c>
    </row>
    <row r="7318" spans="1:5" x14ac:dyDescent="0.35">
      <c r="A7318" s="125"/>
      <c r="B7318" s="126"/>
      <c r="C7318" s="50" t="s">
        <v>206</v>
      </c>
      <c r="D7318" s="28">
        <v>0.9</v>
      </c>
      <c r="E7318" s="27">
        <v>0</v>
      </c>
    </row>
    <row r="7319" spans="1:5" x14ac:dyDescent="0.35">
      <c r="A7319" s="125"/>
      <c r="B7319" s="126"/>
      <c r="C7319" s="50" t="s">
        <v>207</v>
      </c>
      <c r="D7319" s="28">
        <v>0.95</v>
      </c>
      <c r="E7319" s="27">
        <v>0</v>
      </c>
    </row>
    <row r="7320" spans="1:5" x14ac:dyDescent="0.35">
      <c r="A7320" s="125"/>
      <c r="B7320" s="126"/>
      <c r="C7320" s="50" t="s">
        <v>208</v>
      </c>
      <c r="D7320" s="28">
        <v>1</v>
      </c>
      <c r="E7320" s="27">
        <v>0</v>
      </c>
    </row>
    <row r="7321" spans="1:5" x14ac:dyDescent="0.35">
      <c r="A7321" s="125"/>
      <c r="B7321" s="126"/>
      <c r="C7321" s="49" t="s">
        <v>134</v>
      </c>
      <c r="D7321" s="26" t="s">
        <v>136</v>
      </c>
      <c r="E7321" s="26" t="s">
        <v>136</v>
      </c>
    </row>
    <row r="7322" spans="1:5" x14ac:dyDescent="0.35">
      <c r="A7322" s="125"/>
      <c r="B7322" s="126"/>
    </row>
    <row r="7323" spans="1:5" x14ac:dyDescent="0.35">
      <c r="A7323" s="125"/>
      <c r="B7323" s="126"/>
    </row>
    <row r="7324" spans="1:5" x14ac:dyDescent="0.35">
      <c r="A7324" s="125"/>
      <c r="B7324" s="126"/>
    </row>
    <row r="7325" spans="1:5" x14ac:dyDescent="0.35">
      <c r="A7325" s="125">
        <f>A7300+1</f>
        <v>294</v>
      </c>
      <c r="B7325" s="126" t="str">
        <f>"Lista  "  &amp;A7325&amp; "  "&amp; LOOKUP(A7325,'entrada datos Urbanizacion'!$E$5:$E$148,'entrada datos Urbanizacion'!$I$5:$I$148)</f>
        <v>Lista  294  riego de adherencia</v>
      </c>
      <c r="C7325" s="49" t="s">
        <v>252</v>
      </c>
      <c r="D7325" s="27">
        <v>0</v>
      </c>
      <c r="E7325" s="27">
        <v>0</v>
      </c>
    </row>
    <row r="7326" spans="1:5" x14ac:dyDescent="0.35">
      <c r="A7326" s="125"/>
      <c r="B7326" s="126"/>
      <c r="C7326" s="50" t="s">
        <v>189</v>
      </c>
      <c r="D7326" s="28">
        <v>0.05</v>
      </c>
      <c r="E7326" s="27">
        <v>0</v>
      </c>
    </row>
    <row r="7327" spans="1:5" x14ac:dyDescent="0.35">
      <c r="A7327" s="125"/>
      <c r="B7327" s="126"/>
      <c r="C7327" s="50" t="s">
        <v>190</v>
      </c>
      <c r="D7327" s="28">
        <v>0.1</v>
      </c>
      <c r="E7327" s="27">
        <v>0</v>
      </c>
    </row>
    <row r="7328" spans="1:5" x14ac:dyDescent="0.35">
      <c r="A7328" s="125"/>
      <c r="B7328" s="126"/>
      <c r="C7328" s="50" t="s">
        <v>191</v>
      </c>
      <c r="D7328" s="28">
        <v>0.15</v>
      </c>
      <c r="E7328" s="27">
        <v>0</v>
      </c>
    </row>
    <row r="7329" spans="1:5" x14ac:dyDescent="0.35">
      <c r="A7329" s="125"/>
      <c r="B7329" s="126"/>
      <c r="C7329" s="50" t="s">
        <v>192</v>
      </c>
      <c r="D7329" s="28">
        <v>0.2</v>
      </c>
      <c r="E7329" s="27">
        <v>0</v>
      </c>
    </row>
    <row r="7330" spans="1:5" x14ac:dyDescent="0.35">
      <c r="A7330" s="125"/>
      <c r="B7330" s="126"/>
      <c r="C7330" s="50" t="s">
        <v>193</v>
      </c>
      <c r="D7330" s="28">
        <v>0.25</v>
      </c>
      <c r="E7330" s="27">
        <v>0</v>
      </c>
    </row>
    <row r="7331" spans="1:5" x14ac:dyDescent="0.35">
      <c r="A7331" s="125"/>
      <c r="B7331" s="126"/>
      <c r="C7331" s="50" t="s">
        <v>194</v>
      </c>
      <c r="D7331" s="28">
        <v>0.3</v>
      </c>
      <c r="E7331" s="27">
        <v>0</v>
      </c>
    </row>
    <row r="7332" spans="1:5" x14ac:dyDescent="0.35">
      <c r="A7332" s="125"/>
      <c r="B7332" s="126"/>
      <c r="C7332" s="50" t="s">
        <v>195</v>
      </c>
      <c r="D7332" s="28">
        <v>0.35</v>
      </c>
      <c r="E7332" s="27">
        <v>0</v>
      </c>
    </row>
    <row r="7333" spans="1:5" x14ac:dyDescent="0.35">
      <c r="A7333" s="125"/>
      <c r="B7333" s="126"/>
      <c r="C7333" s="50" t="s">
        <v>196</v>
      </c>
      <c r="D7333" s="28">
        <v>0.4</v>
      </c>
      <c r="E7333" s="27">
        <v>0</v>
      </c>
    </row>
    <row r="7334" spans="1:5" x14ac:dyDescent="0.35">
      <c r="A7334" s="125"/>
      <c r="B7334" s="126"/>
      <c r="C7334" s="50" t="s">
        <v>197</v>
      </c>
      <c r="D7334" s="28">
        <v>0.45</v>
      </c>
      <c r="E7334" s="27">
        <v>0</v>
      </c>
    </row>
    <row r="7335" spans="1:5" x14ac:dyDescent="0.35">
      <c r="A7335" s="125"/>
      <c r="B7335" s="126"/>
      <c r="C7335" s="50" t="s">
        <v>198</v>
      </c>
      <c r="D7335" s="28">
        <v>0.5</v>
      </c>
      <c r="E7335" s="27">
        <v>0</v>
      </c>
    </row>
    <row r="7336" spans="1:5" x14ac:dyDescent="0.35">
      <c r="A7336" s="125"/>
      <c r="B7336" s="126"/>
      <c r="C7336" s="50" t="s">
        <v>199</v>
      </c>
      <c r="D7336" s="28">
        <v>0.55000000000000004</v>
      </c>
      <c r="E7336" s="27">
        <v>0</v>
      </c>
    </row>
    <row r="7337" spans="1:5" x14ac:dyDescent="0.35">
      <c r="A7337" s="125"/>
      <c r="B7337" s="126"/>
      <c r="C7337" s="50" t="s">
        <v>200</v>
      </c>
      <c r="D7337" s="28">
        <v>0.6</v>
      </c>
      <c r="E7337" s="27">
        <v>0</v>
      </c>
    </row>
    <row r="7338" spans="1:5" x14ac:dyDescent="0.35">
      <c r="A7338" s="125"/>
      <c r="B7338" s="126"/>
      <c r="C7338" s="50" t="s">
        <v>201</v>
      </c>
      <c r="D7338" s="28">
        <v>0.65</v>
      </c>
      <c r="E7338" s="27">
        <v>0</v>
      </c>
    </row>
    <row r="7339" spans="1:5" x14ac:dyDescent="0.35">
      <c r="A7339" s="125"/>
      <c r="B7339" s="126"/>
      <c r="C7339" s="50" t="s">
        <v>202</v>
      </c>
      <c r="D7339" s="28">
        <v>0.7</v>
      </c>
      <c r="E7339" s="27">
        <v>0</v>
      </c>
    </row>
    <row r="7340" spans="1:5" x14ac:dyDescent="0.35">
      <c r="A7340" s="125"/>
      <c r="B7340" s="126"/>
      <c r="C7340" s="50" t="s">
        <v>203</v>
      </c>
      <c r="D7340" s="28">
        <v>0.75</v>
      </c>
      <c r="E7340" s="27">
        <v>0</v>
      </c>
    </row>
    <row r="7341" spans="1:5" x14ac:dyDescent="0.35">
      <c r="A7341" s="125"/>
      <c r="B7341" s="126"/>
      <c r="C7341" s="50" t="s">
        <v>204</v>
      </c>
      <c r="D7341" s="28">
        <v>0.8</v>
      </c>
      <c r="E7341" s="27">
        <v>0</v>
      </c>
    </row>
    <row r="7342" spans="1:5" x14ac:dyDescent="0.35">
      <c r="A7342" s="125"/>
      <c r="B7342" s="126"/>
      <c r="C7342" s="50" t="s">
        <v>205</v>
      </c>
      <c r="D7342" s="28">
        <v>0.85</v>
      </c>
      <c r="E7342" s="27">
        <v>0</v>
      </c>
    </row>
    <row r="7343" spans="1:5" x14ac:dyDescent="0.35">
      <c r="A7343" s="125"/>
      <c r="B7343" s="126"/>
      <c r="C7343" s="50" t="s">
        <v>206</v>
      </c>
      <c r="D7343" s="28">
        <v>0.9</v>
      </c>
      <c r="E7343" s="27">
        <v>0</v>
      </c>
    </row>
    <row r="7344" spans="1:5" x14ac:dyDescent="0.35">
      <c r="A7344" s="125"/>
      <c r="B7344" s="126"/>
      <c r="C7344" s="50" t="s">
        <v>207</v>
      </c>
      <c r="D7344" s="28">
        <v>0.95</v>
      </c>
      <c r="E7344" s="27">
        <v>0</v>
      </c>
    </row>
    <row r="7345" spans="1:5" x14ac:dyDescent="0.35">
      <c r="A7345" s="125"/>
      <c r="B7345" s="126"/>
      <c r="C7345" s="50" t="s">
        <v>208</v>
      </c>
      <c r="D7345" s="28">
        <v>1</v>
      </c>
      <c r="E7345" s="27">
        <v>0</v>
      </c>
    </row>
    <row r="7346" spans="1:5" x14ac:dyDescent="0.35">
      <c r="A7346" s="125"/>
      <c r="B7346" s="126"/>
      <c r="C7346" s="49" t="s">
        <v>134</v>
      </c>
      <c r="D7346" s="26" t="s">
        <v>136</v>
      </c>
      <c r="E7346" s="26" t="s">
        <v>136</v>
      </c>
    </row>
    <row r="7347" spans="1:5" x14ac:dyDescent="0.35">
      <c r="A7347" s="125"/>
      <c r="B7347" s="126"/>
    </row>
    <row r="7348" spans="1:5" x14ac:dyDescent="0.35">
      <c r="A7348" s="125"/>
      <c r="B7348" s="126"/>
    </row>
    <row r="7349" spans="1:5" x14ac:dyDescent="0.35">
      <c r="A7349" s="125"/>
      <c r="B7349" s="126"/>
    </row>
    <row r="7350" spans="1:5" x14ac:dyDescent="0.35">
      <c r="A7350" s="125">
        <f>A7325+1</f>
        <v>295</v>
      </c>
      <c r="B7350" s="126" t="str">
        <f>"Lista  "  &amp;A7350&amp; "  "&amp; LOOKUP(A7350,'entrada datos Urbanizacion'!$E$5:$E$148,'entrada datos Urbanizacion'!$I$5:$I$148)</f>
        <v>Lista  295  riego de imprimación</v>
      </c>
      <c r="C7350" s="49" t="s">
        <v>252</v>
      </c>
      <c r="D7350" s="27">
        <v>0</v>
      </c>
      <c r="E7350" s="27">
        <v>0</v>
      </c>
    </row>
    <row r="7351" spans="1:5" x14ac:dyDescent="0.35">
      <c r="A7351" s="125"/>
      <c r="B7351" s="126"/>
      <c r="C7351" s="50" t="s">
        <v>189</v>
      </c>
      <c r="D7351" s="28">
        <v>0.05</v>
      </c>
      <c r="E7351" s="27">
        <v>0</v>
      </c>
    </row>
    <row r="7352" spans="1:5" x14ac:dyDescent="0.35">
      <c r="A7352" s="125"/>
      <c r="B7352" s="126"/>
      <c r="C7352" s="50" t="s">
        <v>190</v>
      </c>
      <c r="D7352" s="28">
        <v>0.1</v>
      </c>
      <c r="E7352" s="27">
        <v>0</v>
      </c>
    </row>
    <row r="7353" spans="1:5" x14ac:dyDescent="0.35">
      <c r="A7353" s="125"/>
      <c r="B7353" s="126"/>
      <c r="C7353" s="50" t="s">
        <v>191</v>
      </c>
      <c r="D7353" s="28">
        <v>0.15</v>
      </c>
      <c r="E7353" s="27">
        <v>0</v>
      </c>
    </row>
    <row r="7354" spans="1:5" x14ac:dyDescent="0.35">
      <c r="A7354" s="125"/>
      <c r="B7354" s="126"/>
      <c r="C7354" s="50" t="s">
        <v>192</v>
      </c>
      <c r="D7354" s="28">
        <v>0.2</v>
      </c>
      <c r="E7354" s="27">
        <v>0</v>
      </c>
    </row>
    <row r="7355" spans="1:5" x14ac:dyDescent="0.35">
      <c r="A7355" s="125"/>
      <c r="B7355" s="126"/>
      <c r="C7355" s="50" t="s">
        <v>193</v>
      </c>
      <c r="D7355" s="28">
        <v>0.25</v>
      </c>
      <c r="E7355" s="27">
        <v>0</v>
      </c>
    </row>
    <row r="7356" spans="1:5" x14ac:dyDescent="0.35">
      <c r="A7356" s="125"/>
      <c r="B7356" s="126"/>
      <c r="C7356" s="50" t="s">
        <v>194</v>
      </c>
      <c r="D7356" s="28">
        <v>0.3</v>
      </c>
      <c r="E7356" s="27">
        <v>0</v>
      </c>
    </row>
    <row r="7357" spans="1:5" x14ac:dyDescent="0.35">
      <c r="A7357" s="125"/>
      <c r="B7357" s="126"/>
      <c r="C7357" s="50" t="s">
        <v>195</v>
      </c>
      <c r="D7357" s="28">
        <v>0.35</v>
      </c>
      <c r="E7357" s="27">
        <v>0</v>
      </c>
    </row>
    <row r="7358" spans="1:5" x14ac:dyDescent="0.35">
      <c r="A7358" s="125"/>
      <c r="B7358" s="126"/>
      <c r="C7358" s="50" t="s">
        <v>196</v>
      </c>
      <c r="D7358" s="28">
        <v>0.4</v>
      </c>
      <c r="E7358" s="27">
        <v>0</v>
      </c>
    </row>
    <row r="7359" spans="1:5" x14ac:dyDescent="0.35">
      <c r="A7359" s="125"/>
      <c r="B7359" s="126"/>
      <c r="C7359" s="50" t="s">
        <v>197</v>
      </c>
      <c r="D7359" s="28">
        <v>0.45</v>
      </c>
      <c r="E7359" s="27">
        <v>0</v>
      </c>
    </row>
    <row r="7360" spans="1:5" x14ac:dyDescent="0.35">
      <c r="A7360" s="125"/>
      <c r="B7360" s="126"/>
      <c r="C7360" s="50" t="s">
        <v>198</v>
      </c>
      <c r="D7360" s="28">
        <v>0.5</v>
      </c>
      <c r="E7360" s="27">
        <v>0</v>
      </c>
    </row>
    <row r="7361" spans="1:5" x14ac:dyDescent="0.35">
      <c r="A7361" s="125"/>
      <c r="B7361" s="126"/>
      <c r="C7361" s="50" t="s">
        <v>199</v>
      </c>
      <c r="D7361" s="28">
        <v>0.55000000000000004</v>
      </c>
      <c r="E7361" s="27">
        <v>0</v>
      </c>
    </row>
    <row r="7362" spans="1:5" x14ac:dyDescent="0.35">
      <c r="A7362" s="125"/>
      <c r="B7362" s="126"/>
      <c r="C7362" s="50" t="s">
        <v>200</v>
      </c>
      <c r="D7362" s="28">
        <v>0.6</v>
      </c>
      <c r="E7362" s="27">
        <v>0</v>
      </c>
    </row>
    <row r="7363" spans="1:5" x14ac:dyDescent="0.35">
      <c r="A7363" s="125"/>
      <c r="B7363" s="126"/>
      <c r="C7363" s="50" t="s">
        <v>201</v>
      </c>
      <c r="D7363" s="28">
        <v>0.65</v>
      </c>
      <c r="E7363" s="27">
        <v>0</v>
      </c>
    </row>
    <row r="7364" spans="1:5" x14ac:dyDescent="0.35">
      <c r="A7364" s="125"/>
      <c r="B7364" s="126"/>
      <c r="C7364" s="50" t="s">
        <v>202</v>
      </c>
      <c r="D7364" s="28">
        <v>0.7</v>
      </c>
      <c r="E7364" s="27">
        <v>0</v>
      </c>
    </row>
    <row r="7365" spans="1:5" x14ac:dyDescent="0.35">
      <c r="A7365" s="125"/>
      <c r="B7365" s="126"/>
      <c r="C7365" s="50" t="s">
        <v>203</v>
      </c>
      <c r="D7365" s="28">
        <v>0.75</v>
      </c>
      <c r="E7365" s="27">
        <v>0</v>
      </c>
    </row>
    <row r="7366" spans="1:5" x14ac:dyDescent="0.35">
      <c r="A7366" s="125"/>
      <c r="B7366" s="126"/>
      <c r="C7366" s="50" t="s">
        <v>204</v>
      </c>
      <c r="D7366" s="28">
        <v>0.8</v>
      </c>
      <c r="E7366" s="27">
        <v>0</v>
      </c>
    </row>
    <row r="7367" spans="1:5" x14ac:dyDescent="0.35">
      <c r="A7367" s="125"/>
      <c r="B7367" s="126"/>
      <c r="C7367" s="50" t="s">
        <v>205</v>
      </c>
      <c r="D7367" s="28">
        <v>0.85</v>
      </c>
      <c r="E7367" s="27">
        <v>0</v>
      </c>
    </row>
    <row r="7368" spans="1:5" x14ac:dyDescent="0.35">
      <c r="A7368" s="125"/>
      <c r="B7368" s="126"/>
      <c r="C7368" s="50" t="s">
        <v>206</v>
      </c>
      <c r="D7368" s="28">
        <v>0.9</v>
      </c>
      <c r="E7368" s="27">
        <v>0</v>
      </c>
    </row>
    <row r="7369" spans="1:5" x14ac:dyDescent="0.35">
      <c r="A7369" s="125"/>
      <c r="B7369" s="126"/>
      <c r="C7369" s="50" t="s">
        <v>207</v>
      </c>
      <c r="D7369" s="28">
        <v>0.95</v>
      </c>
      <c r="E7369" s="27">
        <v>0</v>
      </c>
    </row>
    <row r="7370" spans="1:5" x14ac:dyDescent="0.35">
      <c r="A7370" s="125"/>
      <c r="B7370" s="126"/>
      <c r="C7370" s="50" t="s">
        <v>208</v>
      </c>
      <c r="D7370" s="28">
        <v>1</v>
      </c>
      <c r="E7370" s="27">
        <v>0</v>
      </c>
    </row>
    <row r="7371" spans="1:5" x14ac:dyDescent="0.35">
      <c r="A7371" s="125"/>
      <c r="B7371" s="126"/>
      <c r="C7371" s="49" t="s">
        <v>134</v>
      </c>
      <c r="D7371" s="26" t="s">
        <v>136</v>
      </c>
      <c r="E7371" s="26" t="s">
        <v>136</v>
      </c>
    </row>
    <row r="7372" spans="1:5" x14ac:dyDescent="0.35">
      <c r="A7372" s="125"/>
      <c r="B7372" s="126"/>
    </row>
    <row r="7373" spans="1:5" x14ac:dyDescent="0.35">
      <c r="A7373" s="125"/>
      <c r="B7373" s="126"/>
    </row>
    <row r="7374" spans="1:5" x14ac:dyDescent="0.35">
      <c r="A7374" s="125"/>
      <c r="B7374" s="126"/>
    </row>
    <row r="7375" spans="1:5" x14ac:dyDescent="0.35">
      <c r="A7375" s="125">
        <f>A7350+1</f>
        <v>296</v>
      </c>
      <c r="B7375" s="126" t="str">
        <f>"Lista  "  &amp;A7375&amp; "  "&amp; LOOKUP(A7375,'entrada datos Urbanizacion'!$E$5:$E$148,'entrada datos Urbanizacion'!$I$5:$I$148)</f>
        <v>Lista  296  riego de curado</v>
      </c>
      <c r="C7375" s="49" t="s">
        <v>252</v>
      </c>
      <c r="D7375" s="27">
        <v>0</v>
      </c>
      <c r="E7375" s="27">
        <v>0</v>
      </c>
    </row>
    <row r="7376" spans="1:5" x14ac:dyDescent="0.35">
      <c r="A7376" s="125"/>
      <c r="B7376" s="126"/>
      <c r="C7376" s="50" t="s">
        <v>189</v>
      </c>
      <c r="D7376" s="28">
        <v>0.05</v>
      </c>
      <c r="E7376" s="27">
        <v>0</v>
      </c>
    </row>
    <row r="7377" spans="1:5" x14ac:dyDescent="0.35">
      <c r="A7377" s="125"/>
      <c r="B7377" s="126"/>
      <c r="C7377" s="50" t="s">
        <v>190</v>
      </c>
      <c r="D7377" s="28">
        <v>0.1</v>
      </c>
      <c r="E7377" s="27">
        <v>0</v>
      </c>
    </row>
    <row r="7378" spans="1:5" x14ac:dyDescent="0.35">
      <c r="A7378" s="125"/>
      <c r="B7378" s="126"/>
      <c r="C7378" s="50" t="s">
        <v>191</v>
      </c>
      <c r="D7378" s="28">
        <v>0.15</v>
      </c>
      <c r="E7378" s="27">
        <v>0</v>
      </c>
    </row>
    <row r="7379" spans="1:5" x14ac:dyDescent="0.35">
      <c r="A7379" s="125"/>
      <c r="B7379" s="126"/>
      <c r="C7379" s="50" t="s">
        <v>192</v>
      </c>
      <c r="D7379" s="28">
        <v>0.2</v>
      </c>
      <c r="E7379" s="27">
        <v>0</v>
      </c>
    </row>
    <row r="7380" spans="1:5" x14ac:dyDescent="0.35">
      <c r="A7380" s="125"/>
      <c r="B7380" s="126"/>
      <c r="C7380" s="50" t="s">
        <v>193</v>
      </c>
      <c r="D7380" s="28">
        <v>0.25</v>
      </c>
      <c r="E7380" s="27">
        <v>0</v>
      </c>
    </row>
    <row r="7381" spans="1:5" x14ac:dyDescent="0.35">
      <c r="A7381" s="125"/>
      <c r="B7381" s="126"/>
      <c r="C7381" s="50" t="s">
        <v>194</v>
      </c>
      <c r="D7381" s="28">
        <v>0.3</v>
      </c>
      <c r="E7381" s="27">
        <v>0</v>
      </c>
    </row>
    <row r="7382" spans="1:5" x14ac:dyDescent="0.35">
      <c r="A7382" s="125"/>
      <c r="B7382" s="126"/>
      <c r="C7382" s="50" t="s">
        <v>195</v>
      </c>
      <c r="D7382" s="28">
        <v>0.35</v>
      </c>
      <c r="E7382" s="27">
        <v>0</v>
      </c>
    </row>
    <row r="7383" spans="1:5" x14ac:dyDescent="0.35">
      <c r="A7383" s="125"/>
      <c r="B7383" s="126"/>
      <c r="C7383" s="50" t="s">
        <v>196</v>
      </c>
      <c r="D7383" s="28">
        <v>0.4</v>
      </c>
      <c r="E7383" s="27">
        <v>0</v>
      </c>
    </row>
    <row r="7384" spans="1:5" x14ac:dyDescent="0.35">
      <c r="A7384" s="125"/>
      <c r="B7384" s="126"/>
      <c r="C7384" s="50" t="s">
        <v>197</v>
      </c>
      <c r="D7384" s="28">
        <v>0.45</v>
      </c>
      <c r="E7384" s="27">
        <v>0</v>
      </c>
    </row>
    <row r="7385" spans="1:5" x14ac:dyDescent="0.35">
      <c r="A7385" s="125"/>
      <c r="B7385" s="126"/>
      <c r="C7385" s="50" t="s">
        <v>198</v>
      </c>
      <c r="D7385" s="28">
        <v>0.5</v>
      </c>
      <c r="E7385" s="27">
        <v>0</v>
      </c>
    </row>
    <row r="7386" spans="1:5" x14ac:dyDescent="0.35">
      <c r="A7386" s="125"/>
      <c r="B7386" s="126"/>
      <c r="C7386" s="50" t="s">
        <v>199</v>
      </c>
      <c r="D7386" s="28">
        <v>0.55000000000000004</v>
      </c>
      <c r="E7386" s="27">
        <v>0</v>
      </c>
    </row>
    <row r="7387" spans="1:5" x14ac:dyDescent="0.35">
      <c r="A7387" s="125"/>
      <c r="B7387" s="126"/>
      <c r="C7387" s="50" t="s">
        <v>200</v>
      </c>
      <c r="D7387" s="28">
        <v>0.6</v>
      </c>
      <c r="E7387" s="27">
        <v>0</v>
      </c>
    </row>
    <row r="7388" spans="1:5" x14ac:dyDescent="0.35">
      <c r="A7388" s="125"/>
      <c r="B7388" s="126"/>
      <c r="C7388" s="50" t="s">
        <v>201</v>
      </c>
      <c r="D7388" s="28">
        <v>0.65</v>
      </c>
      <c r="E7388" s="27">
        <v>0</v>
      </c>
    </row>
    <row r="7389" spans="1:5" x14ac:dyDescent="0.35">
      <c r="A7389" s="125"/>
      <c r="B7389" s="126"/>
      <c r="C7389" s="50" t="s">
        <v>202</v>
      </c>
      <c r="D7389" s="28">
        <v>0.7</v>
      </c>
      <c r="E7389" s="27">
        <v>0</v>
      </c>
    </row>
    <row r="7390" spans="1:5" x14ac:dyDescent="0.35">
      <c r="A7390" s="125"/>
      <c r="B7390" s="126"/>
      <c r="C7390" s="50" t="s">
        <v>203</v>
      </c>
      <c r="D7390" s="28">
        <v>0.75</v>
      </c>
      <c r="E7390" s="27">
        <v>0</v>
      </c>
    </row>
    <row r="7391" spans="1:5" x14ac:dyDescent="0.35">
      <c r="A7391" s="125"/>
      <c r="B7391" s="126"/>
      <c r="C7391" s="50" t="s">
        <v>204</v>
      </c>
      <c r="D7391" s="28">
        <v>0.8</v>
      </c>
      <c r="E7391" s="27">
        <v>0</v>
      </c>
    </row>
    <row r="7392" spans="1:5" x14ac:dyDescent="0.35">
      <c r="A7392" s="125"/>
      <c r="B7392" s="126"/>
      <c r="C7392" s="50" t="s">
        <v>205</v>
      </c>
      <c r="D7392" s="28">
        <v>0.85</v>
      </c>
      <c r="E7392" s="27">
        <v>0</v>
      </c>
    </row>
    <row r="7393" spans="1:5" x14ac:dyDescent="0.35">
      <c r="A7393" s="125"/>
      <c r="B7393" s="126"/>
      <c r="C7393" s="50" t="s">
        <v>206</v>
      </c>
      <c r="D7393" s="28">
        <v>0.9</v>
      </c>
      <c r="E7393" s="27">
        <v>0</v>
      </c>
    </row>
    <row r="7394" spans="1:5" x14ac:dyDescent="0.35">
      <c r="A7394" s="125"/>
      <c r="B7394" s="126"/>
      <c r="C7394" s="50" t="s">
        <v>207</v>
      </c>
      <c r="D7394" s="28">
        <v>0.95</v>
      </c>
      <c r="E7394" s="27">
        <v>0</v>
      </c>
    </row>
    <row r="7395" spans="1:5" x14ac:dyDescent="0.35">
      <c r="A7395" s="125"/>
      <c r="B7395" s="126"/>
      <c r="C7395" s="50" t="s">
        <v>208</v>
      </c>
      <c r="D7395" s="28">
        <v>1</v>
      </c>
      <c r="E7395" s="27">
        <v>0</v>
      </c>
    </row>
    <row r="7396" spans="1:5" x14ac:dyDescent="0.35">
      <c r="A7396" s="125"/>
      <c r="B7396" s="126"/>
      <c r="C7396" s="49" t="s">
        <v>134</v>
      </c>
      <c r="D7396" s="26" t="s">
        <v>136</v>
      </c>
      <c r="E7396" s="26" t="s">
        <v>136</v>
      </c>
    </row>
    <row r="7397" spans="1:5" x14ac:dyDescent="0.35">
      <c r="A7397" s="125"/>
      <c r="B7397" s="126"/>
    </row>
    <row r="7398" spans="1:5" x14ac:dyDescent="0.35">
      <c r="A7398" s="125"/>
      <c r="B7398" s="126"/>
    </row>
    <row r="7399" spans="1:5" x14ac:dyDescent="0.35">
      <c r="A7399" s="125"/>
      <c r="B7399" s="126"/>
    </row>
    <row r="7400" spans="1:5" x14ac:dyDescent="0.35">
      <c r="A7400" s="125">
        <f>A7375+1</f>
        <v>297</v>
      </c>
      <c r="B7400" s="126" t="str">
        <f>"Lista  "  &amp;A7400&amp; "  "&amp; LOOKUP(A7400,'entrada datos Urbanizacion'!$E$5:$E$148,'entrada datos Urbanizacion'!$I$5:$I$148)</f>
        <v>Lista  297  riego de penetración</v>
      </c>
      <c r="C7400" s="49" t="s">
        <v>252</v>
      </c>
      <c r="D7400" s="27">
        <v>0</v>
      </c>
      <c r="E7400" s="27">
        <v>0</v>
      </c>
    </row>
    <row r="7401" spans="1:5" x14ac:dyDescent="0.35">
      <c r="A7401" s="125"/>
      <c r="B7401" s="126"/>
      <c r="C7401" s="50" t="s">
        <v>189</v>
      </c>
      <c r="D7401" s="28">
        <v>0.05</v>
      </c>
      <c r="E7401" s="27">
        <v>0</v>
      </c>
    </row>
    <row r="7402" spans="1:5" x14ac:dyDescent="0.35">
      <c r="A7402" s="125"/>
      <c r="B7402" s="126"/>
      <c r="C7402" s="50" t="s">
        <v>190</v>
      </c>
      <c r="D7402" s="28">
        <v>0.1</v>
      </c>
      <c r="E7402" s="27">
        <v>0</v>
      </c>
    </row>
    <row r="7403" spans="1:5" x14ac:dyDescent="0.35">
      <c r="A7403" s="125"/>
      <c r="B7403" s="126"/>
      <c r="C7403" s="50" t="s">
        <v>191</v>
      </c>
      <c r="D7403" s="28">
        <v>0.15</v>
      </c>
      <c r="E7403" s="27">
        <v>0</v>
      </c>
    </row>
    <row r="7404" spans="1:5" x14ac:dyDescent="0.35">
      <c r="A7404" s="125"/>
      <c r="B7404" s="126"/>
      <c r="C7404" s="50" t="s">
        <v>192</v>
      </c>
      <c r="D7404" s="28">
        <v>0.2</v>
      </c>
      <c r="E7404" s="27">
        <v>0</v>
      </c>
    </row>
    <row r="7405" spans="1:5" x14ac:dyDescent="0.35">
      <c r="A7405" s="125"/>
      <c r="B7405" s="126"/>
      <c r="C7405" s="50" t="s">
        <v>193</v>
      </c>
      <c r="D7405" s="28">
        <v>0.25</v>
      </c>
      <c r="E7405" s="27">
        <v>0</v>
      </c>
    </row>
    <row r="7406" spans="1:5" x14ac:dyDescent="0.35">
      <c r="A7406" s="125"/>
      <c r="B7406" s="126"/>
      <c r="C7406" s="50" t="s">
        <v>194</v>
      </c>
      <c r="D7406" s="28">
        <v>0.3</v>
      </c>
      <c r="E7406" s="27">
        <v>0</v>
      </c>
    </row>
    <row r="7407" spans="1:5" x14ac:dyDescent="0.35">
      <c r="A7407" s="125"/>
      <c r="B7407" s="126"/>
      <c r="C7407" s="50" t="s">
        <v>195</v>
      </c>
      <c r="D7407" s="28">
        <v>0.35</v>
      </c>
      <c r="E7407" s="27">
        <v>0</v>
      </c>
    </row>
    <row r="7408" spans="1:5" x14ac:dyDescent="0.35">
      <c r="A7408" s="125"/>
      <c r="B7408" s="126"/>
      <c r="C7408" s="50" t="s">
        <v>196</v>
      </c>
      <c r="D7408" s="28">
        <v>0.4</v>
      </c>
      <c r="E7408" s="27">
        <v>0</v>
      </c>
    </row>
    <row r="7409" spans="1:5" x14ac:dyDescent="0.35">
      <c r="A7409" s="125"/>
      <c r="B7409" s="126"/>
      <c r="C7409" s="50" t="s">
        <v>197</v>
      </c>
      <c r="D7409" s="28">
        <v>0.45</v>
      </c>
      <c r="E7409" s="27">
        <v>0</v>
      </c>
    </row>
    <row r="7410" spans="1:5" x14ac:dyDescent="0.35">
      <c r="A7410" s="125"/>
      <c r="B7410" s="126"/>
      <c r="C7410" s="50" t="s">
        <v>198</v>
      </c>
      <c r="D7410" s="28">
        <v>0.5</v>
      </c>
      <c r="E7410" s="27">
        <v>0</v>
      </c>
    </row>
    <row r="7411" spans="1:5" x14ac:dyDescent="0.35">
      <c r="A7411" s="125"/>
      <c r="B7411" s="126"/>
      <c r="C7411" s="50" t="s">
        <v>199</v>
      </c>
      <c r="D7411" s="28">
        <v>0.55000000000000004</v>
      </c>
      <c r="E7411" s="27">
        <v>0</v>
      </c>
    </row>
    <row r="7412" spans="1:5" x14ac:dyDescent="0.35">
      <c r="A7412" s="125"/>
      <c r="B7412" s="126"/>
      <c r="C7412" s="50" t="s">
        <v>200</v>
      </c>
      <c r="D7412" s="28">
        <v>0.6</v>
      </c>
      <c r="E7412" s="27">
        <v>0</v>
      </c>
    </row>
    <row r="7413" spans="1:5" x14ac:dyDescent="0.35">
      <c r="A7413" s="125"/>
      <c r="B7413" s="126"/>
      <c r="C7413" s="50" t="s">
        <v>201</v>
      </c>
      <c r="D7413" s="28">
        <v>0.65</v>
      </c>
      <c r="E7413" s="27">
        <v>0</v>
      </c>
    </row>
    <row r="7414" spans="1:5" x14ac:dyDescent="0.35">
      <c r="A7414" s="125"/>
      <c r="B7414" s="126"/>
      <c r="C7414" s="50" t="s">
        <v>202</v>
      </c>
      <c r="D7414" s="28">
        <v>0.7</v>
      </c>
      <c r="E7414" s="27">
        <v>0</v>
      </c>
    </row>
    <row r="7415" spans="1:5" x14ac:dyDescent="0.35">
      <c r="A7415" s="125"/>
      <c r="B7415" s="126"/>
      <c r="C7415" s="50" t="s">
        <v>203</v>
      </c>
      <c r="D7415" s="28">
        <v>0.75</v>
      </c>
      <c r="E7415" s="27">
        <v>0</v>
      </c>
    </row>
    <row r="7416" spans="1:5" x14ac:dyDescent="0.35">
      <c r="A7416" s="125"/>
      <c r="B7416" s="126"/>
      <c r="C7416" s="50" t="s">
        <v>204</v>
      </c>
      <c r="D7416" s="28">
        <v>0.8</v>
      </c>
      <c r="E7416" s="27">
        <v>0</v>
      </c>
    </row>
    <row r="7417" spans="1:5" x14ac:dyDescent="0.35">
      <c r="A7417" s="125"/>
      <c r="B7417" s="126"/>
      <c r="C7417" s="50" t="s">
        <v>205</v>
      </c>
      <c r="D7417" s="28">
        <v>0.85</v>
      </c>
      <c r="E7417" s="27">
        <v>0</v>
      </c>
    </row>
    <row r="7418" spans="1:5" x14ac:dyDescent="0.35">
      <c r="A7418" s="125"/>
      <c r="B7418" s="126"/>
      <c r="C7418" s="50" t="s">
        <v>206</v>
      </c>
      <c r="D7418" s="28">
        <v>0.9</v>
      </c>
      <c r="E7418" s="27">
        <v>0</v>
      </c>
    </row>
    <row r="7419" spans="1:5" x14ac:dyDescent="0.35">
      <c r="A7419" s="125"/>
      <c r="B7419" s="126"/>
      <c r="C7419" s="50" t="s">
        <v>207</v>
      </c>
      <c r="D7419" s="28">
        <v>0.95</v>
      </c>
      <c r="E7419" s="27">
        <v>0</v>
      </c>
    </row>
    <row r="7420" spans="1:5" x14ac:dyDescent="0.35">
      <c r="A7420" s="125"/>
      <c r="B7420" s="126"/>
      <c r="C7420" s="50" t="s">
        <v>208</v>
      </c>
      <c r="D7420" s="28">
        <v>1</v>
      </c>
      <c r="E7420" s="27">
        <v>0</v>
      </c>
    </row>
    <row r="7421" spans="1:5" x14ac:dyDescent="0.35">
      <c r="A7421" s="125"/>
      <c r="B7421" s="126"/>
      <c r="C7421" s="49" t="s">
        <v>134</v>
      </c>
      <c r="D7421" s="26" t="s">
        <v>136</v>
      </c>
      <c r="E7421" s="26" t="s">
        <v>136</v>
      </c>
    </row>
    <row r="7422" spans="1:5" x14ac:dyDescent="0.35">
      <c r="A7422" s="125"/>
      <c r="B7422" s="126"/>
    </row>
    <row r="7423" spans="1:5" x14ac:dyDescent="0.35">
      <c r="A7423" s="125"/>
      <c r="B7423" s="126"/>
    </row>
    <row r="7424" spans="1:5" x14ac:dyDescent="0.35">
      <c r="A7424" s="125"/>
      <c r="B7424" s="126"/>
    </row>
    <row r="7425" spans="1:5" x14ac:dyDescent="0.35">
      <c r="A7425" s="125">
        <f>A7400+1</f>
        <v>298</v>
      </c>
      <c r="B7425" s="126" t="str">
        <f>"Lista  "  &amp;A7425&amp; "  "&amp; LOOKUP(A7425,'entrada datos Urbanizacion'!$E$5:$E$148,'entrada datos Urbanizacion'!$I$5:$I$148)</f>
        <v>Lista  298  otros</v>
      </c>
      <c r="C7425" s="49" t="s">
        <v>252</v>
      </c>
      <c r="D7425" s="27">
        <v>0</v>
      </c>
      <c r="E7425" s="27">
        <v>0</v>
      </c>
    </row>
    <row r="7426" spans="1:5" x14ac:dyDescent="0.35">
      <c r="A7426" s="125"/>
      <c r="B7426" s="126"/>
      <c r="C7426" s="50" t="s">
        <v>189</v>
      </c>
      <c r="D7426" s="28">
        <v>0.05</v>
      </c>
      <c r="E7426" s="27">
        <v>0</v>
      </c>
    </row>
    <row r="7427" spans="1:5" x14ac:dyDescent="0.35">
      <c r="A7427" s="125"/>
      <c r="B7427" s="126"/>
      <c r="C7427" s="50" t="s">
        <v>190</v>
      </c>
      <c r="D7427" s="28">
        <v>0.1</v>
      </c>
      <c r="E7427" s="27">
        <v>0</v>
      </c>
    </row>
    <row r="7428" spans="1:5" x14ac:dyDescent="0.35">
      <c r="A7428" s="125"/>
      <c r="B7428" s="126"/>
      <c r="C7428" s="50" t="s">
        <v>191</v>
      </c>
      <c r="D7428" s="28">
        <v>0.15</v>
      </c>
      <c r="E7428" s="27">
        <v>0</v>
      </c>
    </row>
    <row r="7429" spans="1:5" x14ac:dyDescent="0.35">
      <c r="A7429" s="125"/>
      <c r="B7429" s="126"/>
      <c r="C7429" s="50" t="s">
        <v>192</v>
      </c>
      <c r="D7429" s="28">
        <v>0.2</v>
      </c>
      <c r="E7429" s="27">
        <v>0</v>
      </c>
    </row>
    <row r="7430" spans="1:5" x14ac:dyDescent="0.35">
      <c r="A7430" s="125"/>
      <c r="B7430" s="126"/>
      <c r="C7430" s="50" t="s">
        <v>193</v>
      </c>
      <c r="D7430" s="28">
        <v>0.25</v>
      </c>
      <c r="E7430" s="27">
        <v>0</v>
      </c>
    </row>
    <row r="7431" spans="1:5" x14ac:dyDescent="0.35">
      <c r="A7431" s="125"/>
      <c r="B7431" s="126"/>
      <c r="C7431" s="50" t="s">
        <v>194</v>
      </c>
      <c r="D7431" s="28">
        <v>0.3</v>
      </c>
      <c r="E7431" s="27">
        <v>0</v>
      </c>
    </row>
    <row r="7432" spans="1:5" x14ac:dyDescent="0.35">
      <c r="A7432" s="125"/>
      <c r="B7432" s="126"/>
      <c r="C7432" s="50" t="s">
        <v>195</v>
      </c>
      <c r="D7432" s="28">
        <v>0.35</v>
      </c>
      <c r="E7432" s="27">
        <v>0</v>
      </c>
    </row>
    <row r="7433" spans="1:5" x14ac:dyDescent="0.35">
      <c r="A7433" s="125"/>
      <c r="B7433" s="126"/>
      <c r="C7433" s="50" t="s">
        <v>196</v>
      </c>
      <c r="D7433" s="28">
        <v>0.4</v>
      </c>
      <c r="E7433" s="27">
        <v>0</v>
      </c>
    </row>
    <row r="7434" spans="1:5" x14ac:dyDescent="0.35">
      <c r="A7434" s="125"/>
      <c r="B7434" s="126"/>
      <c r="C7434" s="50" t="s">
        <v>197</v>
      </c>
      <c r="D7434" s="28">
        <v>0.45</v>
      </c>
      <c r="E7434" s="27">
        <v>0</v>
      </c>
    </row>
    <row r="7435" spans="1:5" x14ac:dyDescent="0.35">
      <c r="A7435" s="125"/>
      <c r="B7435" s="126"/>
      <c r="C7435" s="50" t="s">
        <v>198</v>
      </c>
      <c r="D7435" s="28">
        <v>0.5</v>
      </c>
      <c r="E7435" s="27">
        <v>0</v>
      </c>
    </row>
    <row r="7436" spans="1:5" x14ac:dyDescent="0.35">
      <c r="A7436" s="125"/>
      <c r="B7436" s="126"/>
      <c r="C7436" s="50" t="s">
        <v>199</v>
      </c>
      <c r="D7436" s="28">
        <v>0.55000000000000004</v>
      </c>
      <c r="E7436" s="27">
        <v>0</v>
      </c>
    </row>
    <row r="7437" spans="1:5" x14ac:dyDescent="0.35">
      <c r="A7437" s="125"/>
      <c r="B7437" s="126"/>
      <c r="C7437" s="50" t="s">
        <v>200</v>
      </c>
      <c r="D7437" s="28">
        <v>0.6</v>
      </c>
      <c r="E7437" s="27">
        <v>0</v>
      </c>
    </row>
    <row r="7438" spans="1:5" x14ac:dyDescent="0.35">
      <c r="A7438" s="125"/>
      <c r="B7438" s="126"/>
      <c r="C7438" s="50" t="s">
        <v>201</v>
      </c>
      <c r="D7438" s="28">
        <v>0.65</v>
      </c>
      <c r="E7438" s="27">
        <v>0</v>
      </c>
    </row>
    <row r="7439" spans="1:5" x14ac:dyDescent="0.35">
      <c r="A7439" s="125"/>
      <c r="B7439" s="126"/>
      <c r="C7439" s="50" t="s">
        <v>202</v>
      </c>
      <c r="D7439" s="28">
        <v>0.7</v>
      </c>
      <c r="E7439" s="27">
        <v>0</v>
      </c>
    </row>
    <row r="7440" spans="1:5" x14ac:dyDescent="0.35">
      <c r="A7440" s="125"/>
      <c r="B7440" s="126"/>
      <c r="C7440" s="50" t="s">
        <v>203</v>
      </c>
      <c r="D7440" s="28">
        <v>0.75</v>
      </c>
      <c r="E7440" s="27">
        <v>0</v>
      </c>
    </row>
    <row r="7441" spans="1:5" x14ac:dyDescent="0.35">
      <c r="A7441" s="125"/>
      <c r="B7441" s="126"/>
      <c r="C7441" s="50" t="s">
        <v>204</v>
      </c>
      <c r="D7441" s="28">
        <v>0.8</v>
      </c>
      <c r="E7441" s="27">
        <v>0</v>
      </c>
    </row>
    <row r="7442" spans="1:5" x14ac:dyDescent="0.35">
      <c r="A7442" s="125"/>
      <c r="B7442" s="126"/>
      <c r="C7442" s="50" t="s">
        <v>205</v>
      </c>
      <c r="D7442" s="28">
        <v>0.85</v>
      </c>
      <c r="E7442" s="27">
        <v>0</v>
      </c>
    </row>
    <row r="7443" spans="1:5" x14ac:dyDescent="0.35">
      <c r="A7443" s="125"/>
      <c r="B7443" s="126"/>
      <c r="C7443" s="50" t="s">
        <v>206</v>
      </c>
      <c r="D7443" s="28">
        <v>0.9</v>
      </c>
      <c r="E7443" s="27">
        <v>0</v>
      </c>
    </row>
    <row r="7444" spans="1:5" x14ac:dyDescent="0.35">
      <c r="A7444" s="125"/>
      <c r="B7444" s="126"/>
      <c r="C7444" s="50" t="s">
        <v>207</v>
      </c>
      <c r="D7444" s="28">
        <v>0.95</v>
      </c>
      <c r="E7444" s="27">
        <v>0</v>
      </c>
    </row>
    <row r="7445" spans="1:5" x14ac:dyDescent="0.35">
      <c r="A7445" s="125"/>
      <c r="B7445" s="126"/>
      <c r="C7445" s="50" t="s">
        <v>208</v>
      </c>
      <c r="D7445" s="28">
        <v>1</v>
      </c>
      <c r="E7445" s="27">
        <v>0</v>
      </c>
    </row>
    <row r="7446" spans="1:5" x14ac:dyDescent="0.35">
      <c r="A7446" s="125"/>
      <c r="B7446" s="126"/>
      <c r="C7446" s="49" t="s">
        <v>134</v>
      </c>
      <c r="D7446" s="26" t="s">
        <v>136</v>
      </c>
      <c r="E7446" s="26" t="s">
        <v>136</v>
      </c>
    </row>
    <row r="7447" spans="1:5" x14ac:dyDescent="0.35">
      <c r="A7447" s="125"/>
      <c r="B7447" s="126"/>
    </row>
    <row r="7448" spans="1:5" x14ac:dyDescent="0.35">
      <c r="A7448" s="125"/>
      <c r="B7448" s="126"/>
    </row>
    <row r="7449" spans="1:5" x14ac:dyDescent="0.35">
      <c r="A7449" s="125"/>
      <c r="B7449" s="126"/>
    </row>
    <row r="7450" spans="1:5" x14ac:dyDescent="0.35">
      <c r="A7450" s="125">
        <f>A7425+1</f>
        <v>299</v>
      </c>
      <c r="B7450" s="126" t="str">
        <f>"Lista  "  &amp;A7450&amp; "  "&amp; LOOKUP(A7450,'entrada datos Urbanizacion'!$E$5:$E$148,'entrada datos Urbanizacion'!$I$5:$I$148)</f>
        <v>Lista  299  tratamientos especiales</v>
      </c>
      <c r="C7450" s="49" t="s">
        <v>252</v>
      </c>
      <c r="D7450" s="27">
        <v>0</v>
      </c>
      <c r="E7450" s="27">
        <v>0</v>
      </c>
    </row>
    <row r="7451" spans="1:5" x14ac:dyDescent="0.35">
      <c r="A7451" s="125"/>
      <c r="B7451" s="126"/>
      <c r="C7451" s="50" t="s">
        <v>189</v>
      </c>
      <c r="D7451" s="28">
        <v>0.05</v>
      </c>
      <c r="E7451" s="27">
        <v>0</v>
      </c>
    </row>
    <row r="7452" spans="1:5" x14ac:dyDescent="0.35">
      <c r="A7452" s="125"/>
      <c r="B7452" s="126"/>
      <c r="C7452" s="50" t="s">
        <v>190</v>
      </c>
      <c r="D7452" s="28">
        <v>0.1</v>
      </c>
      <c r="E7452" s="27">
        <v>0</v>
      </c>
    </row>
    <row r="7453" spans="1:5" x14ac:dyDescent="0.35">
      <c r="A7453" s="125"/>
      <c r="B7453" s="126"/>
      <c r="C7453" s="50" t="s">
        <v>191</v>
      </c>
      <c r="D7453" s="28">
        <v>0.15</v>
      </c>
      <c r="E7453" s="27">
        <v>0</v>
      </c>
    </row>
    <row r="7454" spans="1:5" x14ac:dyDescent="0.35">
      <c r="A7454" s="125"/>
      <c r="B7454" s="126"/>
      <c r="C7454" s="50" t="s">
        <v>192</v>
      </c>
      <c r="D7454" s="28">
        <v>0.2</v>
      </c>
      <c r="E7454" s="27">
        <v>0</v>
      </c>
    </row>
    <row r="7455" spans="1:5" x14ac:dyDescent="0.35">
      <c r="A7455" s="125"/>
      <c r="B7455" s="126"/>
      <c r="C7455" s="50" t="s">
        <v>193</v>
      </c>
      <c r="D7455" s="28">
        <v>0.25</v>
      </c>
      <c r="E7455" s="27">
        <v>0</v>
      </c>
    </row>
    <row r="7456" spans="1:5" x14ac:dyDescent="0.35">
      <c r="A7456" s="125"/>
      <c r="B7456" s="126"/>
      <c r="C7456" s="50" t="s">
        <v>194</v>
      </c>
      <c r="D7456" s="28">
        <v>0.3</v>
      </c>
      <c r="E7456" s="27">
        <v>0</v>
      </c>
    </row>
    <row r="7457" spans="1:5" x14ac:dyDescent="0.35">
      <c r="A7457" s="125"/>
      <c r="B7457" s="126"/>
      <c r="C7457" s="50" t="s">
        <v>195</v>
      </c>
      <c r="D7457" s="28">
        <v>0.35</v>
      </c>
      <c r="E7457" s="27">
        <v>0</v>
      </c>
    </row>
    <row r="7458" spans="1:5" x14ac:dyDescent="0.35">
      <c r="A7458" s="125"/>
      <c r="B7458" s="126"/>
      <c r="C7458" s="50" t="s">
        <v>196</v>
      </c>
      <c r="D7458" s="28">
        <v>0.4</v>
      </c>
      <c r="E7458" s="27">
        <v>0</v>
      </c>
    </row>
    <row r="7459" spans="1:5" x14ac:dyDescent="0.35">
      <c r="A7459" s="125"/>
      <c r="B7459" s="126"/>
      <c r="C7459" s="50" t="s">
        <v>197</v>
      </c>
      <c r="D7459" s="28">
        <v>0.45</v>
      </c>
      <c r="E7459" s="27">
        <v>0</v>
      </c>
    </row>
    <row r="7460" spans="1:5" x14ac:dyDescent="0.35">
      <c r="A7460" s="125"/>
      <c r="B7460" s="126"/>
      <c r="C7460" s="50" t="s">
        <v>198</v>
      </c>
      <c r="D7460" s="28">
        <v>0.5</v>
      </c>
      <c r="E7460" s="27">
        <v>0</v>
      </c>
    </row>
    <row r="7461" spans="1:5" x14ac:dyDescent="0.35">
      <c r="A7461" s="125"/>
      <c r="B7461" s="126"/>
      <c r="C7461" s="50" t="s">
        <v>199</v>
      </c>
      <c r="D7461" s="28">
        <v>0.55000000000000004</v>
      </c>
      <c r="E7461" s="27">
        <v>0</v>
      </c>
    </row>
    <row r="7462" spans="1:5" x14ac:dyDescent="0.35">
      <c r="A7462" s="125"/>
      <c r="B7462" s="126"/>
      <c r="C7462" s="50" t="s">
        <v>200</v>
      </c>
      <c r="D7462" s="28">
        <v>0.6</v>
      </c>
      <c r="E7462" s="27">
        <v>0</v>
      </c>
    </row>
    <row r="7463" spans="1:5" x14ac:dyDescent="0.35">
      <c r="A7463" s="125"/>
      <c r="B7463" s="126"/>
      <c r="C7463" s="50" t="s">
        <v>201</v>
      </c>
      <c r="D7463" s="28">
        <v>0.65</v>
      </c>
      <c r="E7463" s="27">
        <v>0</v>
      </c>
    </row>
    <row r="7464" spans="1:5" x14ac:dyDescent="0.35">
      <c r="A7464" s="125"/>
      <c r="B7464" s="126"/>
      <c r="C7464" s="50" t="s">
        <v>202</v>
      </c>
      <c r="D7464" s="28">
        <v>0.7</v>
      </c>
      <c r="E7464" s="27">
        <v>0</v>
      </c>
    </row>
    <row r="7465" spans="1:5" x14ac:dyDescent="0.35">
      <c r="A7465" s="125"/>
      <c r="B7465" s="126"/>
      <c r="C7465" s="50" t="s">
        <v>203</v>
      </c>
      <c r="D7465" s="28">
        <v>0.75</v>
      </c>
      <c r="E7465" s="27">
        <v>0</v>
      </c>
    </row>
    <row r="7466" spans="1:5" x14ac:dyDescent="0.35">
      <c r="A7466" s="125"/>
      <c r="B7466" s="126"/>
      <c r="C7466" s="50" t="s">
        <v>204</v>
      </c>
      <c r="D7466" s="28">
        <v>0.8</v>
      </c>
      <c r="E7466" s="27">
        <v>0</v>
      </c>
    </row>
    <row r="7467" spans="1:5" x14ac:dyDescent="0.35">
      <c r="A7467" s="125"/>
      <c r="B7467" s="126"/>
      <c r="C7467" s="50" t="s">
        <v>205</v>
      </c>
      <c r="D7467" s="28">
        <v>0.85</v>
      </c>
      <c r="E7467" s="27">
        <v>0</v>
      </c>
    </row>
    <row r="7468" spans="1:5" x14ac:dyDescent="0.35">
      <c r="A7468" s="125"/>
      <c r="B7468" s="126"/>
      <c r="C7468" s="50" t="s">
        <v>206</v>
      </c>
      <c r="D7468" s="28">
        <v>0.9</v>
      </c>
      <c r="E7468" s="27">
        <v>0</v>
      </c>
    </row>
    <row r="7469" spans="1:5" x14ac:dyDescent="0.35">
      <c r="A7469" s="125"/>
      <c r="B7469" s="126"/>
      <c r="C7469" s="50" t="s">
        <v>207</v>
      </c>
      <c r="D7469" s="28">
        <v>0.95</v>
      </c>
      <c r="E7469" s="27">
        <v>0</v>
      </c>
    </row>
    <row r="7470" spans="1:5" x14ac:dyDescent="0.35">
      <c r="A7470" s="125"/>
      <c r="B7470" s="126"/>
      <c r="C7470" s="50" t="s">
        <v>208</v>
      </c>
      <c r="D7470" s="28">
        <v>1</v>
      </c>
      <c r="E7470" s="27">
        <v>0</v>
      </c>
    </row>
    <row r="7471" spans="1:5" x14ac:dyDescent="0.35">
      <c r="A7471" s="125"/>
      <c r="B7471" s="126"/>
      <c r="C7471" s="49" t="s">
        <v>134</v>
      </c>
      <c r="D7471" s="26" t="s">
        <v>136</v>
      </c>
      <c r="E7471" s="26" t="s">
        <v>136</v>
      </c>
    </row>
    <row r="7472" spans="1:5" x14ac:dyDescent="0.35">
      <c r="A7472" s="125"/>
      <c r="B7472" s="126"/>
    </row>
    <row r="7473" spans="1:5" x14ac:dyDescent="0.35">
      <c r="A7473" s="125"/>
      <c r="B7473" s="126"/>
    </row>
    <row r="7474" spans="1:5" x14ac:dyDescent="0.35">
      <c r="A7474" s="125"/>
      <c r="B7474" s="126"/>
    </row>
    <row r="7475" spans="1:5" x14ac:dyDescent="0.35">
      <c r="A7475" s="125">
        <f>A7450+1</f>
        <v>300</v>
      </c>
      <c r="B7475" s="126" t="str">
        <f>"Lista  "  &amp;A7475&amp; "  "&amp; LOOKUP(A7475,'entrada datos Urbanizacion'!$E$5:$E$148,'entrada datos Urbanizacion'!$I$5:$I$148)</f>
        <v>Lista  300  otros</v>
      </c>
      <c r="C7475" s="49" t="s">
        <v>252</v>
      </c>
      <c r="D7475" s="27">
        <v>0</v>
      </c>
      <c r="E7475" s="27">
        <v>0</v>
      </c>
    </row>
    <row r="7476" spans="1:5" x14ac:dyDescent="0.35">
      <c r="A7476" s="125"/>
      <c r="B7476" s="126"/>
      <c r="C7476" s="50" t="s">
        <v>189</v>
      </c>
      <c r="D7476" s="28">
        <v>0.05</v>
      </c>
      <c r="E7476" s="27">
        <v>0</v>
      </c>
    </row>
    <row r="7477" spans="1:5" x14ac:dyDescent="0.35">
      <c r="A7477" s="125"/>
      <c r="B7477" s="126"/>
      <c r="C7477" s="50" t="s">
        <v>190</v>
      </c>
      <c r="D7477" s="28">
        <v>0.1</v>
      </c>
      <c r="E7477" s="27">
        <v>0</v>
      </c>
    </row>
    <row r="7478" spans="1:5" x14ac:dyDescent="0.35">
      <c r="A7478" s="125"/>
      <c r="B7478" s="126"/>
      <c r="C7478" s="50" t="s">
        <v>191</v>
      </c>
      <c r="D7478" s="28">
        <v>0.15</v>
      </c>
      <c r="E7478" s="27">
        <v>0</v>
      </c>
    </row>
    <row r="7479" spans="1:5" x14ac:dyDescent="0.35">
      <c r="A7479" s="125"/>
      <c r="B7479" s="126"/>
      <c r="C7479" s="50" t="s">
        <v>192</v>
      </c>
      <c r="D7479" s="28">
        <v>0.2</v>
      </c>
      <c r="E7479" s="27">
        <v>0</v>
      </c>
    </row>
    <row r="7480" spans="1:5" x14ac:dyDescent="0.35">
      <c r="A7480" s="125"/>
      <c r="B7480" s="126"/>
      <c r="C7480" s="50" t="s">
        <v>193</v>
      </c>
      <c r="D7480" s="28">
        <v>0.25</v>
      </c>
      <c r="E7480" s="27">
        <v>0</v>
      </c>
    </row>
    <row r="7481" spans="1:5" x14ac:dyDescent="0.35">
      <c r="A7481" s="125"/>
      <c r="B7481" s="126"/>
      <c r="C7481" s="50" t="s">
        <v>194</v>
      </c>
      <c r="D7481" s="28">
        <v>0.3</v>
      </c>
      <c r="E7481" s="27">
        <v>0</v>
      </c>
    </row>
    <row r="7482" spans="1:5" x14ac:dyDescent="0.35">
      <c r="A7482" s="125"/>
      <c r="B7482" s="126"/>
      <c r="C7482" s="50" t="s">
        <v>195</v>
      </c>
      <c r="D7482" s="28">
        <v>0.35</v>
      </c>
      <c r="E7482" s="27">
        <v>0</v>
      </c>
    </row>
    <row r="7483" spans="1:5" x14ac:dyDescent="0.35">
      <c r="A7483" s="125"/>
      <c r="B7483" s="126"/>
      <c r="C7483" s="50" t="s">
        <v>196</v>
      </c>
      <c r="D7483" s="28">
        <v>0.4</v>
      </c>
      <c r="E7483" s="27">
        <v>0</v>
      </c>
    </row>
    <row r="7484" spans="1:5" x14ac:dyDescent="0.35">
      <c r="A7484" s="125"/>
      <c r="B7484" s="126"/>
      <c r="C7484" s="50" t="s">
        <v>197</v>
      </c>
      <c r="D7484" s="28">
        <v>0.45</v>
      </c>
      <c r="E7484" s="27">
        <v>0</v>
      </c>
    </row>
    <row r="7485" spans="1:5" x14ac:dyDescent="0.35">
      <c r="A7485" s="125"/>
      <c r="B7485" s="126"/>
      <c r="C7485" s="50" t="s">
        <v>198</v>
      </c>
      <c r="D7485" s="28">
        <v>0.5</v>
      </c>
      <c r="E7485" s="27">
        <v>0</v>
      </c>
    </row>
    <row r="7486" spans="1:5" x14ac:dyDescent="0.35">
      <c r="A7486" s="125"/>
      <c r="B7486" s="126"/>
      <c r="C7486" s="50" t="s">
        <v>199</v>
      </c>
      <c r="D7486" s="28">
        <v>0.55000000000000004</v>
      </c>
      <c r="E7486" s="27">
        <v>0</v>
      </c>
    </row>
    <row r="7487" spans="1:5" x14ac:dyDescent="0.35">
      <c r="A7487" s="125"/>
      <c r="B7487" s="126"/>
      <c r="C7487" s="50" t="s">
        <v>200</v>
      </c>
      <c r="D7487" s="28">
        <v>0.6</v>
      </c>
      <c r="E7487" s="27">
        <v>0</v>
      </c>
    </row>
    <row r="7488" spans="1:5" x14ac:dyDescent="0.35">
      <c r="A7488" s="125"/>
      <c r="B7488" s="126"/>
      <c r="C7488" s="50" t="s">
        <v>201</v>
      </c>
      <c r="D7488" s="28">
        <v>0.65</v>
      </c>
      <c r="E7488" s="27">
        <v>0</v>
      </c>
    </row>
    <row r="7489" spans="1:5" x14ac:dyDescent="0.35">
      <c r="A7489" s="125"/>
      <c r="B7489" s="126"/>
      <c r="C7489" s="50" t="s">
        <v>202</v>
      </c>
      <c r="D7489" s="28">
        <v>0.7</v>
      </c>
      <c r="E7489" s="27">
        <v>0</v>
      </c>
    </row>
    <row r="7490" spans="1:5" x14ac:dyDescent="0.35">
      <c r="A7490" s="125"/>
      <c r="B7490" s="126"/>
      <c r="C7490" s="50" t="s">
        <v>203</v>
      </c>
      <c r="D7490" s="28">
        <v>0.75</v>
      </c>
      <c r="E7490" s="27">
        <v>0</v>
      </c>
    </row>
    <row r="7491" spans="1:5" x14ac:dyDescent="0.35">
      <c r="A7491" s="125"/>
      <c r="B7491" s="126"/>
      <c r="C7491" s="50" t="s">
        <v>204</v>
      </c>
      <c r="D7491" s="28">
        <v>0.8</v>
      </c>
      <c r="E7491" s="27">
        <v>0</v>
      </c>
    </row>
    <row r="7492" spans="1:5" x14ac:dyDescent="0.35">
      <c r="A7492" s="125"/>
      <c r="B7492" s="126"/>
      <c r="C7492" s="50" t="s">
        <v>205</v>
      </c>
      <c r="D7492" s="28">
        <v>0.85</v>
      </c>
      <c r="E7492" s="27">
        <v>0</v>
      </c>
    </row>
    <row r="7493" spans="1:5" x14ac:dyDescent="0.35">
      <c r="A7493" s="125"/>
      <c r="B7493" s="126"/>
      <c r="C7493" s="50" t="s">
        <v>206</v>
      </c>
      <c r="D7493" s="28">
        <v>0.9</v>
      </c>
      <c r="E7493" s="27">
        <v>0</v>
      </c>
    </row>
    <row r="7494" spans="1:5" x14ac:dyDescent="0.35">
      <c r="A7494" s="125"/>
      <c r="B7494" s="126"/>
      <c r="C7494" s="50" t="s">
        <v>207</v>
      </c>
      <c r="D7494" s="28">
        <v>0.95</v>
      </c>
      <c r="E7494" s="27">
        <v>0</v>
      </c>
    </row>
    <row r="7495" spans="1:5" x14ac:dyDescent="0.35">
      <c r="A7495" s="125"/>
      <c r="B7495" s="126"/>
      <c r="C7495" s="50" t="s">
        <v>208</v>
      </c>
      <c r="D7495" s="28">
        <v>1</v>
      </c>
      <c r="E7495" s="27">
        <v>0</v>
      </c>
    </row>
    <row r="7496" spans="1:5" x14ac:dyDescent="0.35">
      <c r="A7496" s="125"/>
      <c r="B7496" s="126"/>
      <c r="C7496" s="49" t="s">
        <v>134</v>
      </c>
      <c r="D7496" s="26" t="s">
        <v>136</v>
      </c>
      <c r="E7496" s="26" t="s">
        <v>136</v>
      </c>
    </row>
    <row r="7497" spans="1:5" x14ac:dyDescent="0.35">
      <c r="A7497" s="125"/>
      <c r="B7497" s="126"/>
    </row>
    <row r="7498" spans="1:5" x14ac:dyDescent="0.35">
      <c r="A7498" s="125"/>
      <c r="B7498" s="126"/>
    </row>
    <row r="7499" spans="1:5" x14ac:dyDescent="0.35">
      <c r="A7499" s="125"/>
      <c r="B7499" s="126"/>
    </row>
    <row r="7500" spans="1:5" x14ac:dyDescent="0.35">
      <c r="A7500" s="125">
        <f>A7475+1</f>
        <v>301</v>
      </c>
      <c r="B7500" s="126" t="str">
        <f>"Lista  "  &amp;A7500&amp; "  "&amp; LOOKUP(A7500,'entrada datos Urbanizacion'!$E$5:$E$148,'entrada datos Urbanizacion'!$I$5:$I$148)</f>
        <v>Lista  301  pantallas acústicas</v>
      </c>
      <c r="C7500" s="49" t="s">
        <v>252</v>
      </c>
      <c r="D7500" s="27">
        <v>0</v>
      </c>
      <c r="E7500" s="27">
        <v>0</v>
      </c>
    </row>
    <row r="7501" spans="1:5" x14ac:dyDescent="0.35">
      <c r="A7501" s="125"/>
      <c r="B7501" s="126"/>
      <c r="C7501" s="50" t="s">
        <v>189</v>
      </c>
      <c r="D7501" s="28">
        <v>0.05</v>
      </c>
      <c r="E7501" s="27">
        <v>0</v>
      </c>
    </row>
    <row r="7502" spans="1:5" x14ac:dyDescent="0.35">
      <c r="A7502" s="125"/>
      <c r="B7502" s="126"/>
      <c r="C7502" s="50" t="s">
        <v>190</v>
      </c>
      <c r="D7502" s="28">
        <v>0.1</v>
      </c>
      <c r="E7502" s="27">
        <v>0</v>
      </c>
    </row>
    <row r="7503" spans="1:5" x14ac:dyDescent="0.35">
      <c r="A7503" s="125"/>
      <c r="B7503" s="126"/>
      <c r="C7503" s="50" t="s">
        <v>191</v>
      </c>
      <c r="D7503" s="28">
        <v>0.15</v>
      </c>
      <c r="E7503" s="27">
        <v>0</v>
      </c>
    </row>
    <row r="7504" spans="1:5" x14ac:dyDescent="0.35">
      <c r="A7504" s="125"/>
      <c r="B7504" s="126"/>
      <c r="C7504" s="50" t="s">
        <v>192</v>
      </c>
      <c r="D7504" s="28">
        <v>0.2</v>
      </c>
      <c r="E7504" s="27">
        <v>0</v>
      </c>
    </row>
    <row r="7505" spans="1:5" x14ac:dyDescent="0.35">
      <c r="A7505" s="125"/>
      <c r="B7505" s="126"/>
      <c r="C7505" s="50" t="s">
        <v>193</v>
      </c>
      <c r="D7505" s="28">
        <v>0.25</v>
      </c>
      <c r="E7505" s="27">
        <v>0</v>
      </c>
    </row>
    <row r="7506" spans="1:5" x14ac:dyDescent="0.35">
      <c r="A7506" s="125"/>
      <c r="B7506" s="126"/>
      <c r="C7506" s="50" t="s">
        <v>194</v>
      </c>
      <c r="D7506" s="28">
        <v>0.3</v>
      </c>
      <c r="E7506" s="27">
        <v>0</v>
      </c>
    </row>
    <row r="7507" spans="1:5" x14ac:dyDescent="0.35">
      <c r="A7507" s="125"/>
      <c r="B7507" s="126"/>
      <c r="C7507" s="50" t="s">
        <v>195</v>
      </c>
      <c r="D7507" s="28">
        <v>0.35</v>
      </c>
      <c r="E7507" s="27">
        <v>0</v>
      </c>
    </row>
    <row r="7508" spans="1:5" x14ac:dyDescent="0.35">
      <c r="A7508" s="125"/>
      <c r="B7508" s="126"/>
      <c r="C7508" s="50" t="s">
        <v>196</v>
      </c>
      <c r="D7508" s="28">
        <v>0.4</v>
      </c>
      <c r="E7508" s="27">
        <v>0</v>
      </c>
    </row>
    <row r="7509" spans="1:5" x14ac:dyDescent="0.35">
      <c r="A7509" s="125"/>
      <c r="B7509" s="126"/>
      <c r="C7509" s="50" t="s">
        <v>197</v>
      </c>
      <c r="D7509" s="28">
        <v>0.45</v>
      </c>
      <c r="E7509" s="27">
        <v>0</v>
      </c>
    </row>
    <row r="7510" spans="1:5" x14ac:dyDescent="0.35">
      <c r="A7510" s="125"/>
      <c r="B7510" s="126"/>
      <c r="C7510" s="50" t="s">
        <v>198</v>
      </c>
      <c r="D7510" s="28">
        <v>0.5</v>
      </c>
      <c r="E7510" s="27">
        <v>0</v>
      </c>
    </row>
    <row r="7511" spans="1:5" x14ac:dyDescent="0.35">
      <c r="A7511" s="125"/>
      <c r="B7511" s="126"/>
      <c r="C7511" s="50" t="s">
        <v>199</v>
      </c>
      <c r="D7511" s="28">
        <v>0.55000000000000004</v>
      </c>
      <c r="E7511" s="27">
        <v>0</v>
      </c>
    </row>
    <row r="7512" spans="1:5" x14ac:dyDescent="0.35">
      <c r="A7512" s="125"/>
      <c r="B7512" s="126"/>
      <c r="C7512" s="50" t="s">
        <v>200</v>
      </c>
      <c r="D7512" s="28">
        <v>0.6</v>
      </c>
      <c r="E7512" s="27">
        <v>0</v>
      </c>
    </row>
    <row r="7513" spans="1:5" x14ac:dyDescent="0.35">
      <c r="A7513" s="125"/>
      <c r="B7513" s="126"/>
      <c r="C7513" s="50" t="s">
        <v>201</v>
      </c>
      <c r="D7513" s="28">
        <v>0.65</v>
      </c>
      <c r="E7513" s="27">
        <v>0</v>
      </c>
    </row>
    <row r="7514" spans="1:5" x14ac:dyDescent="0.35">
      <c r="A7514" s="125"/>
      <c r="B7514" s="126"/>
      <c r="C7514" s="50" t="s">
        <v>202</v>
      </c>
      <c r="D7514" s="28">
        <v>0.7</v>
      </c>
      <c r="E7514" s="27">
        <v>0</v>
      </c>
    </row>
    <row r="7515" spans="1:5" x14ac:dyDescent="0.35">
      <c r="A7515" s="125"/>
      <c r="B7515" s="126"/>
      <c r="C7515" s="50" t="s">
        <v>203</v>
      </c>
      <c r="D7515" s="28">
        <v>0.75</v>
      </c>
      <c r="E7515" s="27">
        <v>0</v>
      </c>
    </row>
    <row r="7516" spans="1:5" x14ac:dyDescent="0.35">
      <c r="A7516" s="125"/>
      <c r="B7516" s="126"/>
      <c r="C7516" s="50" t="s">
        <v>204</v>
      </c>
      <c r="D7516" s="28">
        <v>0.8</v>
      </c>
      <c r="E7516" s="27">
        <v>0</v>
      </c>
    </row>
    <row r="7517" spans="1:5" x14ac:dyDescent="0.35">
      <c r="A7517" s="125"/>
      <c r="B7517" s="126"/>
      <c r="C7517" s="50" t="s">
        <v>205</v>
      </c>
      <c r="D7517" s="28">
        <v>0.85</v>
      </c>
      <c r="E7517" s="27">
        <v>0</v>
      </c>
    </row>
    <row r="7518" spans="1:5" x14ac:dyDescent="0.35">
      <c r="A7518" s="125"/>
      <c r="B7518" s="126"/>
      <c r="C7518" s="50" t="s">
        <v>206</v>
      </c>
      <c r="D7518" s="28">
        <v>0.9</v>
      </c>
      <c r="E7518" s="27">
        <v>0</v>
      </c>
    </row>
    <row r="7519" spans="1:5" x14ac:dyDescent="0.35">
      <c r="A7519" s="125"/>
      <c r="B7519" s="126"/>
      <c r="C7519" s="50" t="s">
        <v>207</v>
      </c>
      <c r="D7519" s="28">
        <v>0.95</v>
      </c>
      <c r="E7519" s="27">
        <v>0</v>
      </c>
    </row>
    <row r="7520" spans="1:5" x14ac:dyDescent="0.35">
      <c r="A7520" s="125"/>
      <c r="B7520" s="126"/>
      <c r="C7520" s="50" t="s">
        <v>208</v>
      </c>
      <c r="D7520" s="28">
        <v>1</v>
      </c>
      <c r="E7520" s="27">
        <v>0</v>
      </c>
    </row>
    <row r="7521" spans="1:5" x14ac:dyDescent="0.35">
      <c r="A7521" s="125"/>
      <c r="B7521" s="126"/>
      <c r="C7521" s="49" t="s">
        <v>134</v>
      </c>
      <c r="D7521" s="26" t="s">
        <v>136</v>
      </c>
      <c r="E7521" s="26" t="s">
        <v>136</v>
      </c>
    </row>
    <row r="7522" spans="1:5" x14ac:dyDescent="0.35">
      <c r="A7522" s="125"/>
      <c r="B7522" s="126"/>
    </row>
    <row r="7523" spans="1:5" x14ac:dyDescent="0.35">
      <c r="A7523" s="125"/>
      <c r="B7523" s="126"/>
    </row>
    <row r="7524" spans="1:5" x14ac:dyDescent="0.35">
      <c r="A7524" s="125"/>
      <c r="B7524" s="126"/>
    </row>
    <row r="7525" spans="1:5" x14ac:dyDescent="0.35">
      <c r="A7525" s="125">
        <f>A7500+1</f>
        <v>302</v>
      </c>
      <c r="B7525" s="126" t="str">
        <f>"Lista  "  &amp;A7525&amp; "  "&amp; LOOKUP(A7525,'entrada datos Urbanizacion'!$E$5:$E$148,'entrada datos Urbanizacion'!$I$5:$I$148)</f>
        <v>Lista  302  barandillas y barreras</v>
      </c>
      <c r="C7525" s="49" t="s">
        <v>252</v>
      </c>
      <c r="D7525" s="27">
        <v>0</v>
      </c>
      <c r="E7525" s="27">
        <v>0</v>
      </c>
    </row>
    <row r="7526" spans="1:5" x14ac:dyDescent="0.35">
      <c r="A7526" s="125"/>
      <c r="B7526" s="126"/>
      <c r="C7526" s="50" t="s">
        <v>189</v>
      </c>
      <c r="D7526" s="28">
        <v>0.05</v>
      </c>
      <c r="E7526" s="27">
        <v>0</v>
      </c>
    </row>
    <row r="7527" spans="1:5" x14ac:dyDescent="0.35">
      <c r="A7527" s="125"/>
      <c r="B7527" s="126"/>
      <c r="C7527" s="50" t="s">
        <v>190</v>
      </c>
      <c r="D7527" s="28">
        <v>0.1</v>
      </c>
      <c r="E7527" s="27">
        <v>0</v>
      </c>
    </row>
    <row r="7528" spans="1:5" x14ac:dyDescent="0.35">
      <c r="A7528" s="125"/>
      <c r="B7528" s="126"/>
      <c r="C7528" s="50" t="s">
        <v>191</v>
      </c>
      <c r="D7528" s="28">
        <v>0.15</v>
      </c>
      <c r="E7528" s="27">
        <v>0</v>
      </c>
    </row>
    <row r="7529" spans="1:5" x14ac:dyDescent="0.35">
      <c r="A7529" s="125"/>
      <c r="B7529" s="126"/>
      <c r="C7529" s="50" t="s">
        <v>192</v>
      </c>
      <c r="D7529" s="28">
        <v>0.2</v>
      </c>
      <c r="E7529" s="27">
        <v>0</v>
      </c>
    </row>
    <row r="7530" spans="1:5" x14ac:dyDescent="0.35">
      <c r="A7530" s="125"/>
      <c r="B7530" s="126"/>
      <c r="C7530" s="50" t="s">
        <v>193</v>
      </c>
      <c r="D7530" s="28">
        <v>0.25</v>
      </c>
      <c r="E7530" s="27">
        <v>0</v>
      </c>
    </row>
    <row r="7531" spans="1:5" x14ac:dyDescent="0.35">
      <c r="A7531" s="125"/>
      <c r="B7531" s="126"/>
      <c r="C7531" s="50" t="s">
        <v>194</v>
      </c>
      <c r="D7531" s="28">
        <v>0.3</v>
      </c>
      <c r="E7531" s="27">
        <v>0</v>
      </c>
    </row>
    <row r="7532" spans="1:5" x14ac:dyDescent="0.35">
      <c r="A7532" s="125"/>
      <c r="B7532" s="126"/>
      <c r="C7532" s="50" t="s">
        <v>195</v>
      </c>
      <c r="D7532" s="28">
        <v>0.35</v>
      </c>
      <c r="E7532" s="27">
        <v>0</v>
      </c>
    </row>
    <row r="7533" spans="1:5" x14ac:dyDescent="0.35">
      <c r="A7533" s="125"/>
      <c r="B7533" s="126"/>
      <c r="C7533" s="50" t="s">
        <v>196</v>
      </c>
      <c r="D7533" s="28">
        <v>0.4</v>
      </c>
      <c r="E7533" s="27">
        <v>0</v>
      </c>
    </row>
    <row r="7534" spans="1:5" x14ac:dyDescent="0.35">
      <c r="A7534" s="125"/>
      <c r="B7534" s="126"/>
      <c r="C7534" s="50" t="s">
        <v>197</v>
      </c>
      <c r="D7534" s="28">
        <v>0.45</v>
      </c>
      <c r="E7534" s="27">
        <v>0</v>
      </c>
    </row>
    <row r="7535" spans="1:5" x14ac:dyDescent="0.35">
      <c r="A7535" s="125"/>
      <c r="B7535" s="126"/>
      <c r="C7535" s="50" t="s">
        <v>198</v>
      </c>
      <c r="D7535" s="28">
        <v>0.5</v>
      </c>
      <c r="E7535" s="27">
        <v>0</v>
      </c>
    </row>
    <row r="7536" spans="1:5" x14ac:dyDescent="0.35">
      <c r="A7536" s="125"/>
      <c r="B7536" s="126"/>
      <c r="C7536" s="50" t="s">
        <v>199</v>
      </c>
      <c r="D7536" s="28">
        <v>0.55000000000000004</v>
      </c>
      <c r="E7536" s="27">
        <v>0</v>
      </c>
    </row>
    <row r="7537" spans="1:5" x14ac:dyDescent="0.35">
      <c r="A7537" s="125"/>
      <c r="B7537" s="126"/>
      <c r="C7537" s="50" t="s">
        <v>200</v>
      </c>
      <c r="D7537" s="28">
        <v>0.6</v>
      </c>
      <c r="E7537" s="27">
        <v>0</v>
      </c>
    </row>
    <row r="7538" spans="1:5" x14ac:dyDescent="0.35">
      <c r="A7538" s="125"/>
      <c r="B7538" s="126"/>
      <c r="C7538" s="50" t="s">
        <v>201</v>
      </c>
      <c r="D7538" s="28">
        <v>0.65</v>
      </c>
      <c r="E7538" s="27">
        <v>0</v>
      </c>
    </row>
    <row r="7539" spans="1:5" x14ac:dyDescent="0.35">
      <c r="A7539" s="125"/>
      <c r="B7539" s="126"/>
      <c r="C7539" s="50" t="s">
        <v>202</v>
      </c>
      <c r="D7539" s="28">
        <v>0.7</v>
      </c>
      <c r="E7539" s="27">
        <v>0</v>
      </c>
    </row>
    <row r="7540" spans="1:5" x14ac:dyDescent="0.35">
      <c r="A7540" s="125"/>
      <c r="B7540" s="126"/>
      <c r="C7540" s="50" t="s">
        <v>203</v>
      </c>
      <c r="D7540" s="28">
        <v>0.75</v>
      </c>
      <c r="E7540" s="27">
        <v>0</v>
      </c>
    </row>
    <row r="7541" spans="1:5" x14ac:dyDescent="0.35">
      <c r="A7541" s="125"/>
      <c r="B7541" s="126"/>
      <c r="C7541" s="50" t="s">
        <v>204</v>
      </c>
      <c r="D7541" s="28">
        <v>0.8</v>
      </c>
      <c r="E7541" s="27">
        <v>0</v>
      </c>
    </row>
    <row r="7542" spans="1:5" x14ac:dyDescent="0.35">
      <c r="A7542" s="125"/>
      <c r="B7542" s="126"/>
      <c r="C7542" s="50" t="s">
        <v>205</v>
      </c>
      <c r="D7542" s="28">
        <v>0.85</v>
      </c>
      <c r="E7542" s="27">
        <v>0</v>
      </c>
    </row>
    <row r="7543" spans="1:5" x14ac:dyDescent="0.35">
      <c r="A7543" s="125"/>
      <c r="B7543" s="126"/>
      <c r="C7543" s="50" t="s">
        <v>206</v>
      </c>
      <c r="D7543" s="28">
        <v>0.9</v>
      </c>
      <c r="E7543" s="27">
        <v>0</v>
      </c>
    </row>
    <row r="7544" spans="1:5" x14ac:dyDescent="0.35">
      <c r="A7544" s="125"/>
      <c r="B7544" s="126"/>
      <c r="C7544" s="50" t="s">
        <v>207</v>
      </c>
      <c r="D7544" s="28">
        <v>0.95</v>
      </c>
      <c r="E7544" s="27">
        <v>0</v>
      </c>
    </row>
    <row r="7545" spans="1:5" x14ac:dyDescent="0.35">
      <c r="A7545" s="125"/>
      <c r="B7545" s="126"/>
      <c r="C7545" s="50" t="s">
        <v>208</v>
      </c>
      <c r="D7545" s="28">
        <v>1</v>
      </c>
      <c r="E7545" s="27">
        <v>0</v>
      </c>
    </row>
    <row r="7546" spans="1:5" x14ac:dyDescent="0.35">
      <c r="A7546" s="125"/>
      <c r="B7546" s="126"/>
      <c r="C7546" s="49" t="s">
        <v>134</v>
      </c>
      <c r="D7546" s="26" t="s">
        <v>136</v>
      </c>
      <c r="E7546" s="26" t="s">
        <v>136</v>
      </c>
    </row>
    <row r="7547" spans="1:5" x14ac:dyDescent="0.35">
      <c r="A7547" s="125"/>
      <c r="B7547" s="126"/>
    </row>
    <row r="7548" spans="1:5" x14ac:dyDescent="0.35">
      <c r="A7548" s="125"/>
      <c r="B7548" s="126"/>
    </row>
    <row r="7549" spans="1:5" x14ac:dyDescent="0.35">
      <c r="A7549" s="125"/>
      <c r="B7549" s="126"/>
    </row>
    <row r="7550" spans="1:5" x14ac:dyDescent="0.35">
      <c r="A7550" s="125">
        <f>A7525+1</f>
        <v>303</v>
      </c>
      <c r="B7550" s="126" t="str">
        <f>"Lista  "  &amp;A7550&amp; "  "&amp; LOOKUP(A7550,'entrada datos Urbanizacion'!$E$5:$E$148,'entrada datos Urbanizacion'!$I$5:$I$148)</f>
        <v>Lista  303  Elementos de movilidad (plataformas y balizamiento)</v>
      </c>
      <c r="C7550" s="49" t="s">
        <v>252</v>
      </c>
      <c r="D7550" s="27">
        <v>0</v>
      </c>
      <c r="E7550" s="27">
        <v>0</v>
      </c>
    </row>
    <row r="7551" spans="1:5" x14ac:dyDescent="0.35">
      <c r="A7551" s="125"/>
      <c r="B7551" s="126"/>
      <c r="C7551" s="50" t="s">
        <v>189</v>
      </c>
      <c r="D7551" s="28">
        <v>0.05</v>
      </c>
      <c r="E7551" s="27">
        <v>0</v>
      </c>
    </row>
    <row r="7552" spans="1:5" x14ac:dyDescent="0.35">
      <c r="A7552" s="125"/>
      <c r="B7552" s="126"/>
      <c r="C7552" s="50" t="s">
        <v>190</v>
      </c>
      <c r="D7552" s="28">
        <v>0.1</v>
      </c>
      <c r="E7552" s="27">
        <v>0</v>
      </c>
    </row>
    <row r="7553" spans="1:5" x14ac:dyDescent="0.35">
      <c r="A7553" s="125"/>
      <c r="B7553" s="126"/>
      <c r="C7553" s="50" t="s">
        <v>191</v>
      </c>
      <c r="D7553" s="28">
        <v>0.15</v>
      </c>
      <c r="E7553" s="27">
        <v>0</v>
      </c>
    </row>
    <row r="7554" spans="1:5" x14ac:dyDescent="0.35">
      <c r="A7554" s="125"/>
      <c r="B7554" s="126"/>
      <c r="C7554" s="50" t="s">
        <v>192</v>
      </c>
      <c r="D7554" s="28">
        <v>0.2</v>
      </c>
      <c r="E7554" s="27">
        <v>0</v>
      </c>
    </row>
    <row r="7555" spans="1:5" x14ac:dyDescent="0.35">
      <c r="A7555" s="125"/>
      <c r="B7555" s="126"/>
      <c r="C7555" s="50" t="s">
        <v>193</v>
      </c>
      <c r="D7555" s="28">
        <v>0.25</v>
      </c>
      <c r="E7555" s="27">
        <v>0</v>
      </c>
    </row>
    <row r="7556" spans="1:5" x14ac:dyDescent="0.35">
      <c r="A7556" s="125"/>
      <c r="B7556" s="126"/>
      <c r="C7556" s="50" t="s">
        <v>194</v>
      </c>
      <c r="D7556" s="28">
        <v>0.3</v>
      </c>
      <c r="E7556" s="27">
        <v>0</v>
      </c>
    </row>
    <row r="7557" spans="1:5" x14ac:dyDescent="0.35">
      <c r="A7557" s="125"/>
      <c r="B7557" s="126"/>
      <c r="C7557" s="50" t="s">
        <v>195</v>
      </c>
      <c r="D7557" s="28">
        <v>0.35</v>
      </c>
      <c r="E7557" s="27">
        <v>0</v>
      </c>
    </row>
    <row r="7558" spans="1:5" x14ac:dyDescent="0.35">
      <c r="A7558" s="125"/>
      <c r="B7558" s="126"/>
      <c r="C7558" s="50" t="s">
        <v>196</v>
      </c>
      <c r="D7558" s="28">
        <v>0.4</v>
      </c>
      <c r="E7558" s="27">
        <v>0</v>
      </c>
    </row>
    <row r="7559" spans="1:5" x14ac:dyDescent="0.35">
      <c r="A7559" s="125"/>
      <c r="B7559" s="126"/>
      <c r="C7559" s="50" t="s">
        <v>197</v>
      </c>
      <c r="D7559" s="28">
        <v>0.45</v>
      </c>
      <c r="E7559" s="27">
        <v>0</v>
      </c>
    </row>
    <row r="7560" spans="1:5" x14ac:dyDescent="0.35">
      <c r="A7560" s="125"/>
      <c r="B7560" s="126"/>
      <c r="C7560" s="50" t="s">
        <v>198</v>
      </c>
      <c r="D7560" s="28">
        <v>0.5</v>
      </c>
      <c r="E7560" s="27">
        <v>0</v>
      </c>
    </row>
    <row r="7561" spans="1:5" x14ac:dyDescent="0.35">
      <c r="A7561" s="125"/>
      <c r="B7561" s="126"/>
      <c r="C7561" s="50" t="s">
        <v>199</v>
      </c>
      <c r="D7561" s="28">
        <v>0.55000000000000004</v>
      </c>
      <c r="E7561" s="27">
        <v>0</v>
      </c>
    </row>
    <row r="7562" spans="1:5" x14ac:dyDescent="0.35">
      <c r="A7562" s="125"/>
      <c r="B7562" s="126"/>
      <c r="C7562" s="50" t="s">
        <v>200</v>
      </c>
      <c r="D7562" s="28">
        <v>0.6</v>
      </c>
      <c r="E7562" s="27">
        <v>0</v>
      </c>
    </row>
    <row r="7563" spans="1:5" x14ac:dyDescent="0.35">
      <c r="A7563" s="125"/>
      <c r="B7563" s="126"/>
      <c r="C7563" s="50" t="s">
        <v>201</v>
      </c>
      <c r="D7563" s="28">
        <v>0.65</v>
      </c>
      <c r="E7563" s="27">
        <v>0</v>
      </c>
    </row>
    <row r="7564" spans="1:5" x14ac:dyDescent="0.35">
      <c r="A7564" s="125"/>
      <c r="B7564" s="126"/>
      <c r="C7564" s="50" t="s">
        <v>202</v>
      </c>
      <c r="D7564" s="28">
        <v>0.7</v>
      </c>
      <c r="E7564" s="27">
        <v>0</v>
      </c>
    </row>
    <row r="7565" spans="1:5" x14ac:dyDescent="0.35">
      <c r="A7565" s="125"/>
      <c r="B7565" s="126"/>
      <c r="C7565" s="50" t="s">
        <v>203</v>
      </c>
      <c r="D7565" s="28">
        <v>0.75</v>
      </c>
      <c r="E7565" s="27">
        <v>0</v>
      </c>
    </row>
    <row r="7566" spans="1:5" x14ac:dyDescent="0.35">
      <c r="A7566" s="125"/>
      <c r="B7566" s="126"/>
      <c r="C7566" s="50" t="s">
        <v>204</v>
      </c>
      <c r="D7566" s="28">
        <v>0.8</v>
      </c>
      <c r="E7566" s="27">
        <v>0</v>
      </c>
    </row>
    <row r="7567" spans="1:5" x14ac:dyDescent="0.35">
      <c r="A7567" s="125"/>
      <c r="B7567" s="126"/>
      <c r="C7567" s="50" t="s">
        <v>205</v>
      </c>
      <c r="D7567" s="28">
        <v>0.85</v>
      </c>
      <c r="E7567" s="27">
        <v>0</v>
      </c>
    </row>
    <row r="7568" spans="1:5" x14ac:dyDescent="0.35">
      <c r="A7568" s="125"/>
      <c r="B7568" s="126"/>
      <c r="C7568" s="50" t="s">
        <v>206</v>
      </c>
      <c r="D7568" s="28">
        <v>0.9</v>
      </c>
      <c r="E7568" s="27">
        <v>0</v>
      </c>
    </row>
    <row r="7569" spans="1:5" x14ac:dyDescent="0.35">
      <c r="A7569" s="125"/>
      <c r="B7569" s="126"/>
      <c r="C7569" s="50" t="s">
        <v>207</v>
      </c>
      <c r="D7569" s="28">
        <v>0.95</v>
      </c>
      <c r="E7569" s="27">
        <v>0</v>
      </c>
    </row>
    <row r="7570" spans="1:5" x14ac:dyDescent="0.35">
      <c r="A7570" s="125"/>
      <c r="B7570" s="126"/>
      <c r="C7570" s="50" t="s">
        <v>208</v>
      </c>
      <c r="D7570" s="28">
        <v>1</v>
      </c>
      <c r="E7570" s="27">
        <v>0</v>
      </c>
    </row>
    <row r="7571" spans="1:5" x14ac:dyDescent="0.35">
      <c r="A7571" s="125"/>
      <c r="B7571" s="126"/>
      <c r="C7571" s="49" t="s">
        <v>134</v>
      </c>
      <c r="D7571" s="26" t="s">
        <v>136</v>
      </c>
      <c r="E7571" s="26" t="s">
        <v>136</v>
      </c>
    </row>
    <row r="7572" spans="1:5" x14ac:dyDescent="0.35">
      <c r="A7572" s="125"/>
      <c r="B7572" s="126"/>
    </row>
    <row r="7573" spans="1:5" x14ac:dyDescent="0.35">
      <c r="A7573" s="125"/>
      <c r="B7573" s="126"/>
    </row>
    <row r="7574" spans="1:5" x14ac:dyDescent="0.35">
      <c r="A7574" s="125"/>
      <c r="B7574" s="126"/>
    </row>
    <row r="7575" spans="1:5" x14ac:dyDescent="0.35">
      <c r="A7575" s="125">
        <f>A7550+1</f>
        <v>304</v>
      </c>
      <c r="B7575" s="126" t="str">
        <f>"Lista  "  &amp;A7575&amp; "  "&amp; LOOKUP(A7575,'entrada datos Urbanizacion'!$E$5:$E$148,'entrada datos Urbanizacion'!$I$5:$I$148)</f>
        <v>Lista  304  señales</v>
      </c>
      <c r="C7575" s="49" t="s">
        <v>252</v>
      </c>
      <c r="D7575" s="27">
        <v>0</v>
      </c>
      <c r="E7575" s="27">
        <v>0</v>
      </c>
    </row>
    <row r="7576" spans="1:5" x14ac:dyDescent="0.35">
      <c r="A7576" s="125"/>
      <c r="B7576" s="126"/>
      <c r="C7576" s="50" t="s">
        <v>189</v>
      </c>
      <c r="D7576" s="28">
        <v>0.05</v>
      </c>
      <c r="E7576" s="27">
        <v>0</v>
      </c>
    </row>
    <row r="7577" spans="1:5" x14ac:dyDescent="0.35">
      <c r="A7577" s="125"/>
      <c r="B7577" s="126"/>
      <c r="C7577" s="50" t="s">
        <v>190</v>
      </c>
      <c r="D7577" s="28">
        <v>0.1</v>
      </c>
      <c r="E7577" s="27">
        <v>0</v>
      </c>
    </row>
    <row r="7578" spans="1:5" x14ac:dyDescent="0.35">
      <c r="A7578" s="125"/>
      <c r="B7578" s="126"/>
      <c r="C7578" s="50" t="s">
        <v>191</v>
      </c>
      <c r="D7578" s="28">
        <v>0.15</v>
      </c>
      <c r="E7578" s="27">
        <v>0</v>
      </c>
    </row>
    <row r="7579" spans="1:5" x14ac:dyDescent="0.35">
      <c r="A7579" s="125"/>
      <c r="B7579" s="126"/>
      <c r="C7579" s="50" t="s">
        <v>192</v>
      </c>
      <c r="D7579" s="28">
        <v>0.2</v>
      </c>
      <c r="E7579" s="27">
        <v>0</v>
      </c>
    </row>
    <row r="7580" spans="1:5" x14ac:dyDescent="0.35">
      <c r="A7580" s="125"/>
      <c r="B7580" s="126"/>
      <c r="C7580" s="50" t="s">
        <v>193</v>
      </c>
      <c r="D7580" s="28">
        <v>0.25</v>
      </c>
      <c r="E7580" s="27">
        <v>0</v>
      </c>
    </row>
    <row r="7581" spans="1:5" x14ac:dyDescent="0.35">
      <c r="A7581" s="125"/>
      <c r="B7581" s="126"/>
      <c r="C7581" s="50" t="s">
        <v>194</v>
      </c>
      <c r="D7581" s="28">
        <v>0.3</v>
      </c>
      <c r="E7581" s="27">
        <v>0</v>
      </c>
    </row>
    <row r="7582" spans="1:5" x14ac:dyDescent="0.35">
      <c r="A7582" s="125"/>
      <c r="B7582" s="126"/>
      <c r="C7582" s="50" t="s">
        <v>195</v>
      </c>
      <c r="D7582" s="28">
        <v>0.35</v>
      </c>
      <c r="E7582" s="27">
        <v>0</v>
      </c>
    </row>
    <row r="7583" spans="1:5" x14ac:dyDescent="0.35">
      <c r="A7583" s="125"/>
      <c r="B7583" s="126"/>
      <c r="C7583" s="50" t="s">
        <v>196</v>
      </c>
      <c r="D7583" s="28">
        <v>0.4</v>
      </c>
      <c r="E7583" s="27">
        <v>0</v>
      </c>
    </row>
    <row r="7584" spans="1:5" x14ac:dyDescent="0.35">
      <c r="A7584" s="125"/>
      <c r="B7584" s="126"/>
      <c r="C7584" s="50" t="s">
        <v>197</v>
      </c>
      <c r="D7584" s="28">
        <v>0.45</v>
      </c>
      <c r="E7584" s="27">
        <v>0</v>
      </c>
    </row>
    <row r="7585" spans="1:5" x14ac:dyDescent="0.35">
      <c r="A7585" s="125"/>
      <c r="B7585" s="126"/>
      <c r="C7585" s="50" t="s">
        <v>198</v>
      </c>
      <c r="D7585" s="28">
        <v>0.5</v>
      </c>
      <c r="E7585" s="27">
        <v>0</v>
      </c>
    </row>
    <row r="7586" spans="1:5" x14ac:dyDescent="0.35">
      <c r="A7586" s="125"/>
      <c r="B7586" s="126"/>
      <c r="C7586" s="50" t="s">
        <v>199</v>
      </c>
      <c r="D7586" s="28">
        <v>0.55000000000000004</v>
      </c>
      <c r="E7586" s="27">
        <v>0</v>
      </c>
    </row>
    <row r="7587" spans="1:5" x14ac:dyDescent="0.35">
      <c r="A7587" s="125"/>
      <c r="B7587" s="126"/>
      <c r="C7587" s="50" t="s">
        <v>200</v>
      </c>
      <c r="D7587" s="28">
        <v>0.6</v>
      </c>
      <c r="E7587" s="27">
        <v>0</v>
      </c>
    </row>
    <row r="7588" spans="1:5" x14ac:dyDescent="0.35">
      <c r="A7588" s="125"/>
      <c r="B7588" s="126"/>
      <c r="C7588" s="50" t="s">
        <v>201</v>
      </c>
      <c r="D7588" s="28">
        <v>0.65</v>
      </c>
      <c r="E7588" s="27">
        <v>0</v>
      </c>
    </row>
    <row r="7589" spans="1:5" x14ac:dyDescent="0.35">
      <c r="A7589" s="125"/>
      <c r="B7589" s="126"/>
      <c r="C7589" s="50" t="s">
        <v>202</v>
      </c>
      <c r="D7589" s="28">
        <v>0.7</v>
      </c>
      <c r="E7589" s="27">
        <v>0</v>
      </c>
    </row>
    <row r="7590" spans="1:5" x14ac:dyDescent="0.35">
      <c r="A7590" s="125"/>
      <c r="B7590" s="126"/>
      <c r="C7590" s="50" t="s">
        <v>203</v>
      </c>
      <c r="D7590" s="28">
        <v>0.75</v>
      </c>
      <c r="E7590" s="27">
        <v>0</v>
      </c>
    </row>
    <row r="7591" spans="1:5" x14ac:dyDescent="0.35">
      <c r="A7591" s="125"/>
      <c r="B7591" s="126"/>
      <c r="C7591" s="50" t="s">
        <v>204</v>
      </c>
      <c r="D7591" s="28">
        <v>0.8</v>
      </c>
      <c r="E7591" s="27">
        <v>0</v>
      </c>
    </row>
    <row r="7592" spans="1:5" x14ac:dyDescent="0.35">
      <c r="A7592" s="125"/>
      <c r="B7592" s="126"/>
      <c r="C7592" s="50" t="s">
        <v>205</v>
      </c>
      <c r="D7592" s="28">
        <v>0.85</v>
      </c>
      <c r="E7592" s="27">
        <v>0</v>
      </c>
    </row>
    <row r="7593" spans="1:5" x14ac:dyDescent="0.35">
      <c r="A7593" s="125"/>
      <c r="B7593" s="126"/>
      <c r="C7593" s="50" t="s">
        <v>206</v>
      </c>
      <c r="D7593" s="28">
        <v>0.9</v>
      </c>
      <c r="E7593" s="27">
        <v>0</v>
      </c>
    </row>
    <row r="7594" spans="1:5" x14ac:dyDescent="0.35">
      <c r="A7594" s="125"/>
      <c r="B7594" s="126"/>
      <c r="C7594" s="50" t="s">
        <v>207</v>
      </c>
      <c r="D7594" s="28">
        <v>0.95</v>
      </c>
      <c r="E7594" s="27">
        <v>0</v>
      </c>
    </row>
    <row r="7595" spans="1:5" x14ac:dyDescent="0.35">
      <c r="A7595" s="125"/>
      <c r="B7595" s="126"/>
      <c r="C7595" s="50" t="s">
        <v>208</v>
      </c>
      <c r="D7595" s="28">
        <v>1</v>
      </c>
      <c r="E7595" s="27">
        <v>0</v>
      </c>
    </row>
    <row r="7596" spans="1:5" x14ac:dyDescent="0.35">
      <c r="A7596" s="125"/>
      <c r="B7596" s="126"/>
      <c r="C7596" s="49" t="s">
        <v>134</v>
      </c>
      <c r="D7596" s="26" t="s">
        <v>136</v>
      </c>
      <c r="E7596" s="26" t="s">
        <v>136</v>
      </c>
    </row>
    <row r="7597" spans="1:5" x14ac:dyDescent="0.35">
      <c r="A7597" s="125"/>
      <c r="B7597" s="126"/>
    </row>
    <row r="7598" spans="1:5" x14ac:dyDescent="0.35">
      <c r="A7598" s="125"/>
      <c r="B7598" s="126"/>
    </row>
    <row r="7599" spans="1:5" x14ac:dyDescent="0.35">
      <c r="A7599" s="125"/>
      <c r="B7599" s="126"/>
    </row>
    <row r="7600" spans="1:5" x14ac:dyDescent="0.35">
      <c r="A7600" s="125">
        <f>A7575+1</f>
        <v>305</v>
      </c>
      <c r="B7600" s="126" t="str">
        <f>"Lista  "  &amp;A7600&amp; "  "&amp; LOOKUP(A7600,'entrada datos Urbanizacion'!$E$5:$E$148,'entrada datos Urbanizacion'!$I$5:$I$148)</f>
        <v>Lista  305  espejos</v>
      </c>
      <c r="C7600" s="49" t="s">
        <v>252</v>
      </c>
      <c r="D7600" s="27">
        <v>0</v>
      </c>
      <c r="E7600" s="27">
        <v>0</v>
      </c>
    </row>
    <row r="7601" spans="1:5" x14ac:dyDescent="0.35">
      <c r="A7601" s="125"/>
      <c r="B7601" s="126"/>
      <c r="C7601" s="50" t="s">
        <v>189</v>
      </c>
      <c r="D7601" s="28">
        <v>0.05</v>
      </c>
      <c r="E7601" s="27">
        <v>0</v>
      </c>
    </row>
    <row r="7602" spans="1:5" x14ac:dyDescent="0.35">
      <c r="A7602" s="125"/>
      <c r="B7602" s="126"/>
      <c r="C7602" s="50" t="s">
        <v>190</v>
      </c>
      <c r="D7602" s="28">
        <v>0.1</v>
      </c>
      <c r="E7602" s="27">
        <v>0</v>
      </c>
    </row>
    <row r="7603" spans="1:5" x14ac:dyDescent="0.35">
      <c r="A7603" s="125"/>
      <c r="B7603" s="126"/>
      <c r="C7603" s="50" t="s">
        <v>191</v>
      </c>
      <c r="D7603" s="28">
        <v>0.15</v>
      </c>
      <c r="E7603" s="27">
        <v>0</v>
      </c>
    </row>
    <row r="7604" spans="1:5" x14ac:dyDescent="0.35">
      <c r="A7604" s="125"/>
      <c r="B7604" s="126"/>
      <c r="C7604" s="50" t="s">
        <v>192</v>
      </c>
      <c r="D7604" s="28">
        <v>0.2</v>
      </c>
      <c r="E7604" s="27">
        <v>0</v>
      </c>
    </row>
    <row r="7605" spans="1:5" x14ac:dyDescent="0.35">
      <c r="A7605" s="125"/>
      <c r="B7605" s="126"/>
      <c r="C7605" s="50" t="s">
        <v>193</v>
      </c>
      <c r="D7605" s="28">
        <v>0.25</v>
      </c>
      <c r="E7605" s="27">
        <v>0</v>
      </c>
    </row>
    <row r="7606" spans="1:5" x14ac:dyDescent="0.35">
      <c r="A7606" s="125"/>
      <c r="B7606" s="126"/>
      <c r="C7606" s="50" t="s">
        <v>194</v>
      </c>
      <c r="D7606" s="28">
        <v>0.3</v>
      </c>
      <c r="E7606" s="27">
        <v>0</v>
      </c>
    </row>
    <row r="7607" spans="1:5" x14ac:dyDescent="0.35">
      <c r="A7607" s="125"/>
      <c r="B7607" s="126"/>
      <c r="C7607" s="50" t="s">
        <v>195</v>
      </c>
      <c r="D7607" s="28">
        <v>0.35</v>
      </c>
      <c r="E7607" s="27">
        <v>0</v>
      </c>
    </row>
    <row r="7608" spans="1:5" x14ac:dyDescent="0.35">
      <c r="A7608" s="125"/>
      <c r="B7608" s="126"/>
      <c r="C7608" s="50" t="s">
        <v>196</v>
      </c>
      <c r="D7608" s="28">
        <v>0.4</v>
      </c>
      <c r="E7608" s="27">
        <v>0</v>
      </c>
    </row>
    <row r="7609" spans="1:5" x14ac:dyDescent="0.35">
      <c r="A7609" s="125"/>
      <c r="B7609" s="126"/>
      <c r="C7609" s="50" t="s">
        <v>197</v>
      </c>
      <c r="D7609" s="28">
        <v>0.45</v>
      </c>
      <c r="E7609" s="27">
        <v>0</v>
      </c>
    </row>
    <row r="7610" spans="1:5" x14ac:dyDescent="0.35">
      <c r="A7610" s="125"/>
      <c r="B7610" s="126"/>
      <c r="C7610" s="50" t="s">
        <v>198</v>
      </c>
      <c r="D7610" s="28">
        <v>0.5</v>
      </c>
      <c r="E7610" s="27">
        <v>0</v>
      </c>
    </row>
    <row r="7611" spans="1:5" x14ac:dyDescent="0.35">
      <c r="A7611" s="125"/>
      <c r="B7611" s="126"/>
      <c r="C7611" s="50" t="s">
        <v>199</v>
      </c>
      <c r="D7611" s="28">
        <v>0.55000000000000004</v>
      </c>
      <c r="E7611" s="27">
        <v>0</v>
      </c>
    </row>
    <row r="7612" spans="1:5" x14ac:dyDescent="0.35">
      <c r="A7612" s="125"/>
      <c r="B7612" s="126"/>
      <c r="C7612" s="50" t="s">
        <v>200</v>
      </c>
      <c r="D7612" s="28">
        <v>0.6</v>
      </c>
      <c r="E7612" s="27">
        <v>0</v>
      </c>
    </row>
    <row r="7613" spans="1:5" x14ac:dyDescent="0.35">
      <c r="A7613" s="125"/>
      <c r="B7613" s="126"/>
      <c r="C7613" s="50" t="s">
        <v>201</v>
      </c>
      <c r="D7613" s="28">
        <v>0.65</v>
      </c>
      <c r="E7613" s="27">
        <v>0</v>
      </c>
    </row>
    <row r="7614" spans="1:5" x14ac:dyDescent="0.35">
      <c r="A7614" s="125"/>
      <c r="B7614" s="126"/>
      <c r="C7614" s="50" t="s">
        <v>202</v>
      </c>
      <c r="D7614" s="28">
        <v>0.7</v>
      </c>
      <c r="E7614" s="27">
        <v>0</v>
      </c>
    </row>
    <row r="7615" spans="1:5" x14ac:dyDescent="0.35">
      <c r="A7615" s="125"/>
      <c r="B7615" s="126"/>
      <c r="C7615" s="50" t="s">
        <v>203</v>
      </c>
      <c r="D7615" s="28">
        <v>0.75</v>
      </c>
      <c r="E7615" s="27">
        <v>0</v>
      </c>
    </row>
    <row r="7616" spans="1:5" x14ac:dyDescent="0.35">
      <c r="A7616" s="125"/>
      <c r="B7616" s="126"/>
      <c r="C7616" s="50" t="s">
        <v>204</v>
      </c>
      <c r="D7616" s="28">
        <v>0.8</v>
      </c>
      <c r="E7616" s="27">
        <v>0</v>
      </c>
    </row>
    <row r="7617" spans="1:5" x14ac:dyDescent="0.35">
      <c r="A7617" s="125"/>
      <c r="B7617" s="126"/>
      <c r="C7617" s="50" t="s">
        <v>205</v>
      </c>
      <c r="D7617" s="28">
        <v>0.85</v>
      </c>
      <c r="E7617" s="27">
        <v>0</v>
      </c>
    </row>
    <row r="7618" spans="1:5" x14ac:dyDescent="0.35">
      <c r="A7618" s="125"/>
      <c r="B7618" s="126"/>
      <c r="C7618" s="50" t="s">
        <v>206</v>
      </c>
      <c r="D7618" s="28">
        <v>0.9</v>
      </c>
      <c r="E7618" s="27">
        <v>0</v>
      </c>
    </row>
    <row r="7619" spans="1:5" x14ac:dyDescent="0.35">
      <c r="A7619" s="125"/>
      <c r="B7619" s="126"/>
      <c r="C7619" s="50" t="s">
        <v>207</v>
      </c>
      <c r="D7619" s="28">
        <v>0.95</v>
      </c>
      <c r="E7619" s="27">
        <v>0</v>
      </c>
    </row>
    <row r="7620" spans="1:5" x14ac:dyDescent="0.35">
      <c r="A7620" s="125"/>
      <c r="B7620" s="126"/>
      <c r="C7620" s="50" t="s">
        <v>208</v>
      </c>
      <c r="D7620" s="28">
        <v>1</v>
      </c>
      <c r="E7620" s="27">
        <v>0</v>
      </c>
    </row>
    <row r="7621" spans="1:5" x14ac:dyDescent="0.35">
      <c r="A7621" s="125"/>
      <c r="B7621" s="126"/>
      <c r="C7621" s="49" t="s">
        <v>134</v>
      </c>
      <c r="D7621" s="26" t="s">
        <v>136</v>
      </c>
      <c r="E7621" s="26" t="s">
        <v>136</v>
      </c>
    </row>
    <row r="7622" spans="1:5" x14ac:dyDescent="0.35">
      <c r="A7622" s="125"/>
      <c r="B7622" s="126"/>
    </row>
    <row r="7623" spans="1:5" x14ac:dyDescent="0.35">
      <c r="A7623" s="125"/>
      <c r="B7623" s="126"/>
    </row>
    <row r="7624" spans="1:5" x14ac:dyDescent="0.35">
      <c r="A7624" s="125"/>
      <c r="B7624" s="126"/>
    </row>
    <row r="7625" spans="1:5" x14ac:dyDescent="0.35">
      <c r="A7625" s="125">
        <f>A7600+1</f>
        <v>306</v>
      </c>
      <c r="B7625" s="126" t="str">
        <f>"Lista  "  &amp;A7625&amp; "  "&amp; LOOKUP(A7625,'entrada datos Urbanizacion'!$E$5:$E$148,'entrada datos Urbanizacion'!$I$5:$I$148)</f>
        <v>Lista  306  bolardos y pilonas</v>
      </c>
      <c r="C7625" s="49" t="s">
        <v>252</v>
      </c>
      <c r="D7625" s="27">
        <v>0</v>
      </c>
      <c r="E7625" s="27">
        <v>0</v>
      </c>
    </row>
    <row r="7626" spans="1:5" x14ac:dyDescent="0.35">
      <c r="A7626" s="125"/>
      <c r="B7626" s="126"/>
      <c r="C7626" s="50" t="s">
        <v>189</v>
      </c>
      <c r="D7626" s="28">
        <v>0.05</v>
      </c>
      <c r="E7626" s="27">
        <v>0</v>
      </c>
    </row>
    <row r="7627" spans="1:5" x14ac:dyDescent="0.35">
      <c r="A7627" s="125"/>
      <c r="B7627" s="126"/>
      <c r="C7627" s="50" t="s">
        <v>190</v>
      </c>
      <c r="D7627" s="28">
        <v>0.1</v>
      </c>
      <c r="E7627" s="27">
        <v>0</v>
      </c>
    </row>
    <row r="7628" spans="1:5" x14ac:dyDescent="0.35">
      <c r="A7628" s="125"/>
      <c r="B7628" s="126"/>
      <c r="C7628" s="50" t="s">
        <v>191</v>
      </c>
      <c r="D7628" s="28">
        <v>0.15</v>
      </c>
      <c r="E7628" s="27">
        <v>0</v>
      </c>
    </row>
    <row r="7629" spans="1:5" x14ac:dyDescent="0.35">
      <c r="A7629" s="125"/>
      <c r="B7629" s="126"/>
      <c r="C7629" s="50" t="s">
        <v>192</v>
      </c>
      <c r="D7629" s="28">
        <v>0.2</v>
      </c>
      <c r="E7629" s="27">
        <v>0</v>
      </c>
    </row>
    <row r="7630" spans="1:5" x14ac:dyDescent="0.35">
      <c r="A7630" s="125"/>
      <c r="B7630" s="126"/>
      <c r="C7630" s="50" t="s">
        <v>193</v>
      </c>
      <c r="D7630" s="28">
        <v>0.25</v>
      </c>
      <c r="E7630" s="27">
        <v>0</v>
      </c>
    </row>
    <row r="7631" spans="1:5" x14ac:dyDescent="0.35">
      <c r="A7631" s="125"/>
      <c r="B7631" s="126"/>
      <c r="C7631" s="50" t="s">
        <v>194</v>
      </c>
      <c r="D7631" s="28">
        <v>0.3</v>
      </c>
      <c r="E7631" s="27">
        <v>0</v>
      </c>
    </row>
    <row r="7632" spans="1:5" x14ac:dyDescent="0.35">
      <c r="A7632" s="125"/>
      <c r="B7632" s="126"/>
      <c r="C7632" s="50" t="s">
        <v>195</v>
      </c>
      <c r="D7632" s="28">
        <v>0.35</v>
      </c>
      <c r="E7632" s="27">
        <v>0</v>
      </c>
    </row>
    <row r="7633" spans="1:5" x14ac:dyDescent="0.35">
      <c r="A7633" s="125"/>
      <c r="B7633" s="126"/>
      <c r="C7633" s="50" t="s">
        <v>196</v>
      </c>
      <c r="D7633" s="28">
        <v>0.4</v>
      </c>
      <c r="E7633" s="27">
        <v>0</v>
      </c>
    </row>
    <row r="7634" spans="1:5" x14ac:dyDescent="0.35">
      <c r="A7634" s="125"/>
      <c r="B7634" s="126"/>
      <c r="C7634" s="50" t="s">
        <v>197</v>
      </c>
      <c r="D7634" s="28">
        <v>0.45</v>
      </c>
      <c r="E7634" s="27">
        <v>0</v>
      </c>
    </row>
    <row r="7635" spans="1:5" x14ac:dyDescent="0.35">
      <c r="A7635" s="125"/>
      <c r="B7635" s="126"/>
      <c r="C7635" s="50" t="s">
        <v>198</v>
      </c>
      <c r="D7635" s="28">
        <v>0.5</v>
      </c>
      <c r="E7635" s="27">
        <v>0</v>
      </c>
    </row>
    <row r="7636" spans="1:5" x14ac:dyDescent="0.35">
      <c r="A7636" s="125"/>
      <c r="B7636" s="126"/>
      <c r="C7636" s="50" t="s">
        <v>199</v>
      </c>
      <c r="D7636" s="28">
        <v>0.55000000000000004</v>
      </c>
      <c r="E7636" s="27">
        <v>0</v>
      </c>
    </row>
    <row r="7637" spans="1:5" x14ac:dyDescent="0.35">
      <c r="A7637" s="125"/>
      <c r="B7637" s="126"/>
      <c r="C7637" s="50" t="s">
        <v>200</v>
      </c>
      <c r="D7637" s="28">
        <v>0.6</v>
      </c>
      <c r="E7637" s="27">
        <v>0</v>
      </c>
    </row>
    <row r="7638" spans="1:5" x14ac:dyDescent="0.35">
      <c r="A7638" s="125"/>
      <c r="B7638" s="126"/>
      <c r="C7638" s="50" t="s">
        <v>201</v>
      </c>
      <c r="D7638" s="28">
        <v>0.65</v>
      </c>
      <c r="E7638" s="27">
        <v>0</v>
      </c>
    </row>
    <row r="7639" spans="1:5" x14ac:dyDescent="0.35">
      <c r="A7639" s="125"/>
      <c r="B7639" s="126"/>
      <c r="C7639" s="50" t="s">
        <v>202</v>
      </c>
      <c r="D7639" s="28">
        <v>0.7</v>
      </c>
      <c r="E7639" s="27">
        <v>0</v>
      </c>
    </row>
    <row r="7640" spans="1:5" x14ac:dyDescent="0.35">
      <c r="A7640" s="125"/>
      <c r="B7640" s="126"/>
      <c r="C7640" s="50" t="s">
        <v>203</v>
      </c>
      <c r="D7640" s="28">
        <v>0.75</v>
      </c>
      <c r="E7640" s="27">
        <v>0</v>
      </c>
    </row>
    <row r="7641" spans="1:5" x14ac:dyDescent="0.35">
      <c r="A7641" s="125"/>
      <c r="B7641" s="126"/>
      <c r="C7641" s="50" t="s">
        <v>204</v>
      </c>
      <c r="D7641" s="28">
        <v>0.8</v>
      </c>
      <c r="E7641" s="27">
        <v>0</v>
      </c>
    </row>
    <row r="7642" spans="1:5" x14ac:dyDescent="0.35">
      <c r="A7642" s="125"/>
      <c r="B7642" s="126"/>
      <c r="C7642" s="50" t="s">
        <v>205</v>
      </c>
      <c r="D7642" s="28">
        <v>0.85</v>
      </c>
      <c r="E7642" s="27">
        <v>0</v>
      </c>
    </row>
    <row r="7643" spans="1:5" x14ac:dyDescent="0.35">
      <c r="A7643" s="125"/>
      <c r="B7643" s="126"/>
      <c r="C7643" s="50" t="s">
        <v>206</v>
      </c>
      <c r="D7643" s="28">
        <v>0.9</v>
      </c>
      <c r="E7643" s="27">
        <v>0</v>
      </c>
    </row>
    <row r="7644" spans="1:5" x14ac:dyDescent="0.35">
      <c r="A7644" s="125"/>
      <c r="B7644" s="126"/>
      <c r="C7644" s="50" t="s">
        <v>207</v>
      </c>
      <c r="D7644" s="28">
        <v>0.95</v>
      </c>
      <c r="E7644" s="27">
        <v>0</v>
      </c>
    </row>
    <row r="7645" spans="1:5" x14ac:dyDescent="0.35">
      <c r="A7645" s="125"/>
      <c r="B7645" s="126"/>
      <c r="C7645" s="50" t="s">
        <v>208</v>
      </c>
      <c r="D7645" s="28">
        <v>1</v>
      </c>
      <c r="E7645" s="27">
        <v>0</v>
      </c>
    </row>
    <row r="7646" spans="1:5" x14ac:dyDescent="0.35">
      <c r="A7646" s="125"/>
      <c r="B7646" s="126"/>
      <c r="C7646" s="49" t="s">
        <v>134</v>
      </c>
      <c r="D7646" s="26" t="s">
        <v>136</v>
      </c>
      <c r="E7646" s="26" t="s">
        <v>136</v>
      </c>
    </row>
    <row r="7647" spans="1:5" x14ac:dyDescent="0.35">
      <c r="A7647" s="125"/>
      <c r="B7647" s="126"/>
    </row>
    <row r="7648" spans="1:5" x14ac:dyDescent="0.35">
      <c r="A7648" s="125"/>
      <c r="B7648" s="126"/>
    </row>
    <row r="7649" spans="1:5" x14ac:dyDescent="0.35">
      <c r="A7649" s="125"/>
      <c r="B7649" s="126"/>
    </row>
    <row r="7650" spans="1:5" x14ac:dyDescent="0.35">
      <c r="A7650" s="125">
        <f>A7625+1</f>
        <v>307</v>
      </c>
      <c r="B7650" s="126" t="str">
        <f>"Lista  "  &amp;A7650&amp; "  "&amp; LOOKUP(A7650,'entrada datos Urbanizacion'!$E$5:$E$148,'entrada datos Urbanizacion'!$I$5:$I$148)</f>
        <v>Lista  307  otros</v>
      </c>
      <c r="C7650" s="49" t="s">
        <v>252</v>
      </c>
      <c r="D7650" s="27">
        <v>0</v>
      </c>
      <c r="E7650" s="27">
        <v>0</v>
      </c>
    </row>
    <row r="7651" spans="1:5" x14ac:dyDescent="0.35">
      <c r="A7651" s="125"/>
      <c r="B7651" s="126"/>
      <c r="C7651" s="50" t="s">
        <v>189</v>
      </c>
      <c r="D7651" s="28">
        <v>0.05</v>
      </c>
      <c r="E7651" s="27">
        <v>0</v>
      </c>
    </row>
    <row r="7652" spans="1:5" x14ac:dyDescent="0.35">
      <c r="A7652" s="125"/>
      <c r="B7652" s="126"/>
      <c r="C7652" s="50" t="s">
        <v>190</v>
      </c>
      <c r="D7652" s="28">
        <v>0.1</v>
      </c>
      <c r="E7652" s="27">
        <v>0</v>
      </c>
    </row>
    <row r="7653" spans="1:5" x14ac:dyDescent="0.35">
      <c r="A7653" s="125"/>
      <c r="B7653" s="126"/>
      <c r="C7653" s="50" t="s">
        <v>191</v>
      </c>
      <c r="D7653" s="28">
        <v>0.15</v>
      </c>
      <c r="E7653" s="27">
        <v>0</v>
      </c>
    </row>
    <row r="7654" spans="1:5" x14ac:dyDescent="0.35">
      <c r="A7654" s="125"/>
      <c r="B7654" s="126"/>
      <c r="C7654" s="50" t="s">
        <v>192</v>
      </c>
      <c r="D7654" s="28">
        <v>0.2</v>
      </c>
      <c r="E7654" s="27">
        <v>0</v>
      </c>
    </row>
    <row r="7655" spans="1:5" x14ac:dyDescent="0.35">
      <c r="A7655" s="125"/>
      <c r="B7655" s="126"/>
      <c r="C7655" s="50" t="s">
        <v>193</v>
      </c>
      <c r="D7655" s="28">
        <v>0.25</v>
      </c>
      <c r="E7655" s="27">
        <v>0</v>
      </c>
    </row>
    <row r="7656" spans="1:5" x14ac:dyDescent="0.35">
      <c r="A7656" s="125"/>
      <c r="B7656" s="126"/>
      <c r="C7656" s="50" t="s">
        <v>194</v>
      </c>
      <c r="D7656" s="28">
        <v>0.3</v>
      </c>
      <c r="E7656" s="27">
        <v>0</v>
      </c>
    </row>
    <row r="7657" spans="1:5" x14ac:dyDescent="0.35">
      <c r="A7657" s="125"/>
      <c r="B7657" s="126"/>
      <c r="C7657" s="50" t="s">
        <v>195</v>
      </c>
      <c r="D7657" s="28">
        <v>0.35</v>
      </c>
      <c r="E7657" s="27">
        <v>0</v>
      </c>
    </row>
    <row r="7658" spans="1:5" x14ac:dyDescent="0.35">
      <c r="A7658" s="125"/>
      <c r="B7658" s="126"/>
      <c r="C7658" s="50" t="s">
        <v>196</v>
      </c>
      <c r="D7658" s="28">
        <v>0.4</v>
      </c>
      <c r="E7658" s="27">
        <v>0</v>
      </c>
    </row>
    <row r="7659" spans="1:5" x14ac:dyDescent="0.35">
      <c r="A7659" s="125"/>
      <c r="B7659" s="126"/>
      <c r="C7659" s="50" t="s">
        <v>197</v>
      </c>
      <c r="D7659" s="28">
        <v>0.45</v>
      </c>
      <c r="E7659" s="27">
        <v>0</v>
      </c>
    </row>
    <row r="7660" spans="1:5" x14ac:dyDescent="0.35">
      <c r="A7660" s="125"/>
      <c r="B7660" s="126"/>
      <c r="C7660" s="50" t="s">
        <v>198</v>
      </c>
      <c r="D7660" s="28">
        <v>0.5</v>
      </c>
      <c r="E7660" s="27">
        <v>0</v>
      </c>
    </row>
    <row r="7661" spans="1:5" x14ac:dyDescent="0.35">
      <c r="A7661" s="125"/>
      <c r="B7661" s="126"/>
      <c r="C7661" s="50" t="s">
        <v>199</v>
      </c>
      <c r="D7661" s="28">
        <v>0.55000000000000004</v>
      </c>
      <c r="E7661" s="27">
        <v>0</v>
      </c>
    </row>
    <row r="7662" spans="1:5" x14ac:dyDescent="0.35">
      <c r="A7662" s="125"/>
      <c r="B7662" s="126"/>
      <c r="C7662" s="50" t="s">
        <v>200</v>
      </c>
      <c r="D7662" s="28">
        <v>0.6</v>
      </c>
      <c r="E7662" s="27">
        <v>0</v>
      </c>
    </row>
    <row r="7663" spans="1:5" x14ac:dyDescent="0.35">
      <c r="A7663" s="125"/>
      <c r="B7663" s="126"/>
      <c r="C7663" s="50" t="s">
        <v>201</v>
      </c>
      <c r="D7663" s="28">
        <v>0.65</v>
      </c>
      <c r="E7663" s="27">
        <v>0</v>
      </c>
    </row>
    <row r="7664" spans="1:5" x14ac:dyDescent="0.35">
      <c r="A7664" s="125"/>
      <c r="B7664" s="126"/>
      <c r="C7664" s="50" t="s">
        <v>202</v>
      </c>
      <c r="D7664" s="28">
        <v>0.7</v>
      </c>
      <c r="E7664" s="27">
        <v>0</v>
      </c>
    </row>
    <row r="7665" spans="1:5" x14ac:dyDescent="0.35">
      <c r="A7665" s="125"/>
      <c r="B7665" s="126"/>
      <c r="C7665" s="50" t="s">
        <v>203</v>
      </c>
      <c r="D7665" s="28">
        <v>0.75</v>
      </c>
      <c r="E7665" s="27">
        <v>0</v>
      </c>
    </row>
    <row r="7666" spans="1:5" x14ac:dyDescent="0.35">
      <c r="A7666" s="125"/>
      <c r="B7666" s="126"/>
      <c r="C7666" s="50" t="s">
        <v>204</v>
      </c>
      <c r="D7666" s="28">
        <v>0.8</v>
      </c>
      <c r="E7666" s="27">
        <v>0</v>
      </c>
    </row>
    <row r="7667" spans="1:5" x14ac:dyDescent="0.35">
      <c r="A7667" s="125"/>
      <c r="B7667" s="126"/>
      <c r="C7667" s="50" t="s">
        <v>205</v>
      </c>
      <c r="D7667" s="28">
        <v>0.85</v>
      </c>
      <c r="E7667" s="27">
        <v>0</v>
      </c>
    </row>
    <row r="7668" spans="1:5" x14ac:dyDescent="0.35">
      <c r="A7668" s="125"/>
      <c r="B7668" s="126"/>
      <c r="C7668" s="50" t="s">
        <v>206</v>
      </c>
      <c r="D7668" s="28">
        <v>0.9</v>
      </c>
      <c r="E7668" s="27">
        <v>0</v>
      </c>
    </row>
    <row r="7669" spans="1:5" x14ac:dyDescent="0.35">
      <c r="A7669" s="125"/>
      <c r="B7669" s="126"/>
      <c r="C7669" s="50" t="s">
        <v>207</v>
      </c>
      <c r="D7669" s="28">
        <v>0.95</v>
      </c>
      <c r="E7669" s="27">
        <v>0</v>
      </c>
    </row>
    <row r="7670" spans="1:5" x14ac:dyDescent="0.35">
      <c r="A7670" s="125"/>
      <c r="B7670" s="126"/>
      <c r="C7670" s="50" t="s">
        <v>208</v>
      </c>
      <c r="D7670" s="28">
        <v>1</v>
      </c>
      <c r="E7670" s="27">
        <v>0</v>
      </c>
    </row>
    <row r="7671" spans="1:5" x14ac:dyDescent="0.35">
      <c r="A7671" s="125"/>
      <c r="B7671" s="126"/>
      <c r="C7671" s="49" t="s">
        <v>134</v>
      </c>
      <c r="D7671" s="26" t="s">
        <v>136</v>
      </c>
      <c r="E7671" s="26" t="s">
        <v>136</v>
      </c>
    </row>
    <row r="7672" spans="1:5" x14ac:dyDescent="0.35">
      <c r="A7672" s="125"/>
      <c r="B7672" s="126"/>
    </row>
    <row r="7673" spans="1:5" x14ac:dyDescent="0.35">
      <c r="A7673" s="125"/>
      <c r="B7673" s="126"/>
    </row>
    <row r="7674" spans="1:5" x14ac:dyDescent="0.35">
      <c r="A7674" s="125"/>
      <c r="B7674" s="126"/>
    </row>
    <row r="7675" spans="1:5" x14ac:dyDescent="0.35">
      <c r="A7675" s="125">
        <f>A7650+1</f>
        <v>308</v>
      </c>
      <c r="B7675" s="126" t="str">
        <f>"Lista  "  &amp;A7675&amp; "  "&amp; LOOKUP(A7675,'entrada datos Urbanizacion'!$E$5:$E$148,'entrada datos Urbanizacion'!$I$5:$I$148)</f>
        <v>Lista  308  bancos y mesas</v>
      </c>
      <c r="C7675" s="49" t="s">
        <v>252</v>
      </c>
      <c r="D7675" s="27">
        <v>0</v>
      </c>
      <c r="E7675" s="27">
        <v>0</v>
      </c>
    </row>
    <row r="7676" spans="1:5" x14ac:dyDescent="0.35">
      <c r="A7676" s="125"/>
      <c r="B7676" s="126"/>
      <c r="C7676" s="50" t="s">
        <v>189</v>
      </c>
      <c r="D7676" s="28">
        <v>0.05</v>
      </c>
      <c r="E7676" s="27">
        <v>0</v>
      </c>
    </row>
    <row r="7677" spans="1:5" x14ac:dyDescent="0.35">
      <c r="A7677" s="125"/>
      <c r="B7677" s="126"/>
      <c r="C7677" s="50" t="s">
        <v>190</v>
      </c>
      <c r="D7677" s="28">
        <v>0.1</v>
      </c>
      <c r="E7677" s="27">
        <v>0</v>
      </c>
    </row>
    <row r="7678" spans="1:5" x14ac:dyDescent="0.35">
      <c r="A7678" s="125"/>
      <c r="B7678" s="126"/>
      <c r="C7678" s="50" t="s">
        <v>191</v>
      </c>
      <c r="D7678" s="28">
        <v>0.15</v>
      </c>
      <c r="E7678" s="27">
        <v>0</v>
      </c>
    </row>
    <row r="7679" spans="1:5" x14ac:dyDescent="0.35">
      <c r="A7679" s="125"/>
      <c r="B7679" s="126"/>
      <c r="C7679" s="50" t="s">
        <v>192</v>
      </c>
      <c r="D7679" s="28">
        <v>0.2</v>
      </c>
      <c r="E7679" s="27">
        <v>0</v>
      </c>
    </row>
    <row r="7680" spans="1:5" x14ac:dyDescent="0.35">
      <c r="A7680" s="125"/>
      <c r="B7680" s="126"/>
      <c r="C7680" s="50" t="s">
        <v>193</v>
      </c>
      <c r="D7680" s="28">
        <v>0.25</v>
      </c>
      <c r="E7680" s="27">
        <v>0</v>
      </c>
    </row>
    <row r="7681" spans="1:5" x14ac:dyDescent="0.35">
      <c r="A7681" s="125"/>
      <c r="B7681" s="126"/>
      <c r="C7681" s="50" t="s">
        <v>194</v>
      </c>
      <c r="D7681" s="28">
        <v>0.3</v>
      </c>
      <c r="E7681" s="27">
        <v>0</v>
      </c>
    </row>
    <row r="7682" spans="1:5" x14ac:dyDescent="0.35">
      <c r="A7682" s="125"/>
      <c r="B7682" s="126"/>
      <c r="C7682" s="50" t="s">
        <v>195</v>
      </c>
      <c r="D7682" s="28">
        <v>0.35</v>
      </c>
      <c r="E7682" s="27">
        <v>0</v>
      </c>
    </row>
    <row r="7683" spans="1:5" x14ac:dyDescent="0.35">
      <c r="A7683" s="125"/>
      <c r="B7683" s="126"/>
      <c r="C7683" s="50" t="s">
        <v>196</v>
      </c>
      <c r="D7683" s="28">
        <v>0.4</v>
      </c>
      <c r="E7683" s="27">
        <v>0</v>
      </c>
    </row>
    <row r="7684" spans="1:5" x14ac:dyDescent="0.35">
      <c r="A7684" s="125"/>
      <c r="B7684" s="126"/>
      <c r="C7684" s="50" t="s">
        <v>197</v>
      </c>
      <c r="D7684" s="28">
        <v>0.45</v>
      </c>
      <c r="E7684" s="27">
        <v>0</v>
      </c>
    </row>
    <row r="7685" spans="1:5" x14ac:dyDescent="0.35">
      <c r="A7685" s="125"/>
      <c r="B7685" s="126"/>
      <c r="C7685" s="50" t="s">
        <v>198</v>
      </c>
      <c r="D7685" s="28">
        <v>0.5</v>
      </c>
      <c r="E7685" s="27">
        <v>0</v>
      </c>
    </row>
    <row r="7686" spans="1:5" x14ac:dyDescent="0.35">
      <c r="A7686" s="125"/>
      <c r="B7686" s="126"/>
      <c r="C7686" s="50" t="s">
        <v>199</v>
      </c>
      <c r="D7686" s="28">
        <v>0.55000000000000004</v>
      </c>
      <c r="E7686" s="27">
        <v>0</v>
      </c>
    </row>
    <row r="7687" spans="1:5" x14ac:dyDescent="0.35">
      <c r="A7687" s="125"/>
      <c r="B7687" s="126"/>
      <c r="C7687" s="50" t="s">
        <v>200</v>
      </c>
      <c r="D7687" s="28">
        <v>0.6</v>
      </c>
      <c r="E7687" s="27">
        <v>0</v>
      </c>
    </row>
    <row r="7688" spans="1:5" x14ac:dyDescent="0.35">
      <c r="A7688" s="125"/>
      <c r="B7688" s="126"/>
      <c r="C7688" s="50" t="s">
        <v>201</v>
      </c>
      <c r="D7688" s="28">
        <v>0.65</v>
      </c>
      <c r="E7688" s="27">
        <v>0</v>
      </c>
    </row>
    <row r="7689" spans="1:5" x14ac:dyDescent="0.35">
      <c r="A7689" s="125"/>
      <c r="B7689" s="126"/>
      <c r="C7689" s="50" t="s">
        <v>202</v>
      </c>
      <c r="D7689" s="28">
        <v>0.7</v>
      </c>
      <c r="E7689" s="27">
        <v>0</v>
      </c>
    </row>
    <row r="7690" spans="1:5" x14ac:dyDescent="0.35">
      <c r="A7690" s="125"/>
      <c r="B7690" s="126"/>
      <c r="C7690" s="50" t="s">
        <v>203</v>
      </c>
      <c r="D7690" s="28">
        <v>0.75</v>
      </c>
      <c r="E7690" s="27">
        <v>0</v>
      </c>
    </row>
    <row r="7691" spans="1:5" x14ac:dyDescent="0.35">
      <c r="A7691" s="125"/>
      <c r="B7691" s="126"/>
      <c r="C7691" s="50" t="s">
        <v>204</v>
      </c>
      <c r="D7691" s="28">
        <v>0.8</v>
      </c>
      <c r="E7691" s="27">
        <v>0</v>
      </c>
    </row>
    <row r="7692" spans="1:5" x14ac:dyDescent="0.35">
      <c r="A7692" s="125"/>
      <c r="B7692" s="126"/>
      <c r="C7692" s="50" t="s">
        <v>205</v>
      </c>
      <c r="D7692" s="28">
        <v>0.85</v>
      </c>
      <c r="E7692" s="27">
        <v>0</v>
      </c>
    </row>
    <row r="7693" spans="1:5" x14ac:dyDescent="0.35">
      <c r="A7693" s="125"/>
      <c r="B7693" s="126"/>
      <c r="C7693" s="50" t="s">
        <v>206</v>
      </c>
      <c r="D7693" s="28">
        <v>0.9</v>
      </c>
      <c r="E7693" s="27">
        <v>0</v>
      </c>
    </row>
    <row r="7694" spans="1:5" x14ac:dyDescent="0.35">
      <c r="A7694" s="125"/>
      <c r="B7694" s="126"/>
      <c r="C7694" s="50" t="s">
        <v>207</v>
      </c>
      <c r="D7694" s="28">
        <v>0.95</v>
      </c>
      <c r="E7694" s="27">
        <v>0</v>
      </c>
    </row>
    <row r="7695" spans="1:5" x14ac:dyDescent="0.35">
      <c r="A7695" s="125"/>
      <c r="B7695" s="126"/>
      <c r="C7695" s="50" t="s">
        <v>208</v>
      </c>
      <c r="D7695" s="28">
        <v>1</v>
      </c>
      <c r="E7695" s="27">
        <v>0</v>
      </c>
    </row>
    <row r="7696" spans="1:5" x14ac:dyDescent="0.35">
      <c r="A7696" s="125"/>
      <c r="B7696" s="126"/>
      <c r="C7696" s="49" t="s">
        <v>134</v>
      </c>
      <c r="D7696" s="26" t="s">
        <v>136</v>
      </c>
      <c r="E7696" s="26" t="s">
        <v>136</v>
      </c>
    </row>
    <row r="7697" spans="1:5" x14ac:dyDescent="0.35">
      <c r="A7697" s="125"/>
      <c r="B7697" s="126"/>
    </row>
    <row r="7698" spans="1:5" x14ac:dyDescent="0.35">
      <c r="A7698" s="125"/>
      <c r="B7698" s="126"/>
    </row>
    <row r="7699" spans="1:5" x14ac:dyDescent="0.35">
      <c r="A7699" s="125"/>
      <c r="B7699" s="126"/>
    </row>
    <row r="7700" spans="1:5" x14ac:dyDescent="0.35">
      <c r="A7700" s="125">
        <f>A7675+1</f>
        <v>309</v>
      </c>
      <c r="B7700" s="126" t="str">
        <f>"Lista  "  &amp;A7700&amp; "  "&amp; LOOKUP(A7700,'entrada datos Urbanizacion'!$E$5:$E$148,'entrada datos Urbanizacion'!$I$5:$I$148)</f>
        <v>Lista  309  fuentes</v>
      </c>
      <c r="C7700" s="49" t="s">
        <v>252</v>
      </c>
      <c r="D7700" s="27">
        <v>0</v>
      </c>
      <c r="E7700" s="27">
        <v>0</v>
      </c>
    </row>
    <row r="7701" spans="1:5" x14ac:dyDescent="0.35">
      <c r="A7701" s="125"/>
      <c r="B7701" s="126"/>
      <c r="C7701" s="50" t="s">
        <v>189</v>
      </c>
      <c r="D7701" s="28">
        <v>0.05</v>
      </c>
      <c r="E7701" s="27">
        <v>0</v>
      </c>
    </row>
    <row r="7702" spans="1:5" x14ac:dyDescent="0.35">
      <c r="A7702" s="125"/>
      <c r="B7702" s="126"/>
      <c r="C7702" s="50" t="s">
        <v>190</v>
      </c>
      <c r="D7702" s="28">
        <v>0.1</v>
      </c>
      <c r="E7702" s="27">
        <v>0</v>
      </c>
    </row>
    <row r="7703" spans="1:5" x14ac:dyDescent="0.35">
      <c r="A7703" s="125"/>
      <c r="B7703" s="126"/>
      <c r="C7703" s="50" t="s">
        <v>191</v>
      </c>
      <c r="D7703" s="28">
        <v>0.15</v>
      </c>
      <c r="E7703" s="27">
        <v>0</v>
      </c>
    </row>
    <row r="7704" spans="1:5" x14ac:dyDescent="0.35">
      <c r="A7704" s="125"/>
      <c r="B7704" s="126"/>
      <c r="C7704" s="50" t="s">
        <v>192</v>
      </c>
      <c r="D7704" s="28">
        <v>0.2</v>
      </c>
      <c r="E7704" s="27">
        <v>0</v>
      </c>
    </row>
    <row r="7705" spans="1:5" x14ac:dyDescent="0.35">
      <c r="A7705" s="125"/>
      <c r="B7705" s="126"/>
      <c r="C7705" s="50" t="s">
        <v>193</v>
      </c>
      <c r="D7705" s="28">
        <v>0.25</v>
      </c>
      <c r="E7705" s="27">
        <v>0</v>
      </c>
    </row>
    <row r="7706" spans="1:5" x14ac:dyDescent="0.35">
      <c r="A7706" s="125"/>
      <c r="B7706" s="126"/>
      <c r="C7706" s="50" t="s">
        <v>194</v>
      </c>
      <c r="D7706" s="28">
        <v>0.3</v>
      </c>
      <c r="E7706" s="27">
        <v>0</v>
      </c>
    </row>
    <row r="7707" spans="1:5" x14ac:dyDescent="0.35">
      <c r="A7707" s="125"/>
      <c r="B7707" s="126"/>
      <c r="C7707" s="50" t="s">
        <v>195</v>
      </c>
      <c r="D7707" s="28">
        <v>0.35</v>
      </c>
      <c r="E7707" s="27">
        <v>0</v>
      </c>
    </row>
    <row r="7708" spans="1:5" x14ac:dyDescent="0.35">
      <c r="A7708" s="125"/>
      <c r="B7708" s="126"/>
      <c r="C7708" s="50" t="s">
        <v>196</v>
      </c>
      <c r="D7708" s="28">
        <v>0.4</v>
      </c>
      <c r="E7708" s="27">
        <v>0</v>
      </c>
    </row>
    <row r="7709" spans="1:5" x14ac:dyDescent="0.35">
      <c r="A7709" s="125"/>
      <c r="B7709" s="126"/>
      <c r="C7709" s="50" t="s">
        <v>197</v>
      </c>
      <c r="D7709" s="28">
        <v>0.45</v>
      </c>
      <c r="E7709" s="27">
        <v>0</v>
      </c>
    </row>
    <row r="7710" spans="1:5" x14ac:dyDescent="0.35">
      <c r="A7710" s="125"/>
      <c r="B7710" s="126"/>
      <c r="C7710" s="50" t="s">
        <v>198</v>
      </c>
      <c r="D7710" s="28">
        <v>0.5</v>
      </c>
      <c r="E7710" s="27">
        <v>0</v>
      </c>
    </row>
    <row r="7711" spans="1:5" x14ac:dyDescent="0.35">
      <c r="A7711" s="125"/>
      <c r="B7711" s="126"/>
      <c r="C7711" s="50" t="s">
        <v>199</v>
      </c>
      <c r="D7711" s="28">
        <v>0.55000000000000004</v>
      </c>
      <c r="E7711" s="27">
        <v>0</v>
      </c>
    </row>
    <row r="7712" spans="1:5" x14ac:dyDescent="0.35">
      <c r="A7712" s="125"/>
      <c r="B7712" s="126"/>
      <c r="C7712" s="50" t="s">
        <v>200</v>
      </c>
      <c r="D7712" s="28">
        <v>0.6</v>
      </c>
      <c r="E7712" s="27">
        <v>0</v>
      </c>
    </row>
    <row r="7713" spans="1:5" x14ac:dyDescent="0.35">
      <c r="A7713" s="125"/>
      <c r="B7713" s="126"/>
      <c r="C7713" s="50" t="s">
        <v>201</v>
      </c>
      <c r="D7713" s="28">
        <v>0.65</v>
      </c>
      <c r="E7713" s="27">
        <v>0</v>
      </c>
    </row>
    <row r="7714" spans="1:5" x14ac:dyDescent="0.35">
      <c r="A7714" s="125"/>
      <c r="B7714" s="126"/>
      <c r="C7714" s="50" t="s">
        <v>202</v>
      </c>
      <c r="D7714" s="28">
        <v>0.7</v>
      </c>
      <c r="E7714" s="27">
        <v>0</v>
      </c>
    </row>
    <row r="7715" spans="1:5" x14ac:dyDescent="0.35">
      <c r="A7715" s="125"/>
      <c r="B7715" s="126"/>
      <c r="C7715" s="50" t="s">
        <v>203</v>
      </c>
      <c r="D7715" s="28">
        <v>0.75</v>
      </c>
      <c r="E7715" s="27">
        <v>0</v>
      </c>
    </row>
    <row r="7716" spans="1:5" x14ac:dyDescent="0.35">
      <c r="A7716" s="125"/>
      <c r="B7716" s="126"/>
      <c r="C7716" s="50" t="s">
        <v>204</v>
      </c>
      <c r="D7716" s="28">
        <v>0.8</v>
      </c>
      <c r="E7716" s="27">
        <v>0</v>
      </c>
    </row>
    <row r="7717" spans="1:5" x14ac:dyDescent="0.35">
      <c r="A7717" s="125"/>
      <c r="B7717" s="126"/>
      <c r="C7717" s="50" t="s">
        <v>205</v>
      </c>
      <c r="D7717" s="28">
        <v>0.85</v>
      </c>
      <c r="E7717" s="27">
        <v>0</v>
      </c>
    </row>
    <row r="7718" spans="1:5" x14ac:dyDescent="0.35">
      <c r="A7718" s="125"/>
      <c r="B7718" s="126"/>
      <c r="C7718" s="50" t="s">
        <v>206</v>
      </c>
      <c r="D7718" s="28">
        <v>0.9</v>
      </c>
      <c r="E7718" s="27">
        <v>0</v>
      </c>
    </row>
    <row r="7719" spans="1:5" x14ac:dyDescent="0.35">
      <c r="A7719" s="125"/>
      <c r="B7719" s="126"/>
      <c r="C7719" s="50" t="s">
        <v>207</v>
      </c>
      <c r="D7719" s="28">
        <v>0.95</v>
      </c>
      <c r="E7719" s="27">
        <v>0</v>
      </c>
    </row>
    <row r="7720" spans="1:5" x14ac:dyDescent="0.35">
      <c r="A7720" s="125"/>
      <c r="B7720" s="126"/>
      <c r="C7720" s="50" t="s">
        <v>208</v>
      </c>
      <c r="D7720" s="28">
        <v>1</v>
      </c>
      <c r="E7720" s="27">
        <v>0</v>
      </c>
    </row>
    <row r="7721" spans="1:5" x14ac:dyDescent="0.35">
      <c r="A7721" s="125"/>
      <c r="B7721" s="126"/>
      <c r="C7721" s="49" t="s">
        <v>134</v>
      </c>
      <c r="D7721" s="26" t="s">
        <v>136</v>
      </c>
      <c r="E7721" s="26" t="s">
        <v>136</v>
      </c>
    </row>
    <row r="7722" spans="1:5" x14ac:dyDescent="0.35">
      <c r="A7722" s="125"/>
      <c r="B7722" s="126"/>
    </row>
    <row r="7723" spans="1:5" x14ac:dyDescent="0.35">
      <c r="A7723" s="125"/>
      <c r="B7723" s="126"/>
    </row>
    <row r="7724" spans="1:5" x14ac:dyDescent="0.35">
      <c r="A7724" s="125"/>
      <c r="B7724" s="126"/>
    </row>
    <row r="7725" spans="1:5" x14ac:dyDescent="0.35">
      <c r="A7725" s="125">
        <f>A7700+1</f>
        <v>310</v>
      </c>
      <c r="B7725" s="126" t="str">
        <f>"Lista  "  &amp;A7725&amp; "  "&amp; LOOKUP(A7725,'entrada datos Urbanizacion'!$E$5:$E$148,'entrada datos Urbanizacion'!$I$5:$I$148)</f>
        <v>Lista  310  papeleras</v>
      </c>
      <c r="C7725" s="49" t="s">
        <v>252</v>
      </c>
      <c r="D7725" s="27">
        <v>0</v>
      </c>
      <c r="E7725" s="27">
        <v>0</v>
      </c>
    </row>
    <row r="7726" spans="1:5" x14ac:dyDescent="0.35">
      <c r="A7726" s="125"/>
      <c r="B7726" s="126"/>
      <c r="C7726" s="50" t="s">
        <v>189</v>
      </c>
      <c r="D7726" s="28">
        <v>0.05</v>
      </c>
      <c r="E7726" s="27">
        <v>0</v>
      </c>
    </row>
    <row r="7727" spans="1:5" x14ac:dyDescent="0.35">
      <c r="A7727" s="125"/>
      <c r="B7727" s="126"/>
      <c r="C7727" s="50" t="s">
        <v>190</v>
      </c>
      <c r="D7727" s="28">
        <v>0.1</v>
      </c>
      <c r="E7727" s="27">
        <v>0</v>
      </c>
    </row>
    <row r="7728" spans="1:5" x14ac:dyDescent="0.35">
      <c r="A7728" s="125"/>
      <c r="B7728" s="126"/>
      <c r="C7728" s="50" t="s">
        <v>191</v>
      </c>
      <c r="D7728" s="28">
        <v>0.15</v>
      </c>
      <c r="E7728" s="27">
        <v>0</v>
      </c>
    </row>
    <row r="7729" spans="1:5" x14ac:dyDescent="0.35">
      <c r="A7729" s="125"/>
      <c r="B7729" s="126"/>
      <c r="C7729" s="50" t="s">
        <v>192</v>
      </c>
      <c r="D7729" s="28">
        <v>0.2</v>
      </c>
      <c r="E7729" s="27">
        <v>0</v>
      </c>
    </row>
    <row r="7730" spans="1:5" x14ac:dyDescent="0.35">
      <c r="A7730" s="125"/>
      <c r="B7730" s="126"/>
      <c r="C7730" s="50" t="s">
        <v>193</v>
      </c>
      <c r="D7730" s="28">
        <v>0.25</v>
      </c>
      <c r="E7730" s="27">
        <v>0</v>
      </c>
    </row>
    <row r="7731" spans="1:5" x14ac:dyDescent="0.35">
      <c r="A7731" s="125"/>
      <c r="B7731" s="126"/>
      <c r="C7731" s="50" t="s">
        <v>194</v>
      </c>
      <c r="D7731" s="28">
        <v>0.3</v>
      </c>
      <c r="E7731" s="27">
        <v>0</v>
      </c>
    </row>
    <row r="7732" spans="1:5" x14ac:dyDescent="0.35">
      <c r="A7732" s="125"/>
      <c r="B7732" s="126"/>
      <c r="C7732" s="50" t="s">
        <v>195</v>
      </c>
      <c r="D7732" s="28">
        <v>0.35</v>
      </c>
      <c r="E7732" s="27">
        <v>0</v>
      </c>
    </row>
    <row r="7733" spans="1:5" x14ac:dyDescent="0.35">
      <c r="A7733" s="125"/>
      <c r="B7733" s="126"/>
      <c r="C7733" s="50" t="s">
        <v>196</v>
      </c>
      <c r="D7733" s="28">
        <v>0.4</v>
      </c>
      <c r="E7733" s="27">
        <v>0</v>
      </c>
    </row>
    <row r="7734" spans="1:5" x14ac:dyDescent="0.35">
      <c r="A7734" s="125"/>
      <c r="B7734" s="126"/>
      <c r="C7734" s="50" t="s">
        <v>197</v>
      </c>
      <c r="D7734" s="28">
        <v>0.45</v>
      </c>
      <c r="E7734" s="27">
        <v>0</v>
      </c>
    </row>
    <row r="7735" spans="1:5" x14ac:dyDescent="0.35">
      <c r="A7735" s="125"/>
      <c r="B7735" s="126"/>
      <c r="C7735" s="50" t="s">
        <v>198</v>
      </c>
      <c r="D7735" s="28">
        <v>0.5</v>
      </c>
      <c r="E7735" s="27">
        <v>0</v>
      </c>
    </row>
    <row r="7736" spans="1:5" x14ac:dyDescent="0.35">
      <c r="A7736" s="125"/>
      <c r="B7736" s="126"/>
      <c r="C7736" s="50" t="s">
        <v>199</v>
      </c>
      <c r="D7736" s="28">
        <v>0.55000000000000004</v>
      </c>
      <c r="E7736" s="27">
        <v>0</v>
      </c>
    </row>
    <row r="7737" spans="1:5" x14ac:dyDescent="0.35">
      <c r="A7737" s="125"/>
      <c r="B7737" s="126"/>
      <c r="C7737" s="50" t="s">
        <v>200</v>
      </c>
      <c r="D7737" s="28">
        <v>0.6</v>
      </c>
      <c r="E7737" s="27">
        <v>0</v>
      </c>
    </row>
    <row r="7738" spans="1:5" x14ac:dyDescent="0.35">
      <c r="A7738" s="125"/>
      <c r="B7738" s="126"/>
      <c r="C7738" s="50" t="s">
        <v>201</v>
      </c>
      <c r="D7738" s="28">
        <v>0.65</v>
      </c>
      <c r="E7738" s="27">
        <v>0</v>
      </c>
    </row>
    <row r="7739" spans="1:5" x14ac:dyDescent="0.35">
      <c r="A7739" s="125"/>
      <c r="B7739" s="126"/>
      <c r="C7739" s="50" t="s">
        <v>202</v>
      </c>
      <c r="D7739" s="28">
        <v>0.7</v>
      </c>
      <c r="E7739" s="27">
        <v>0</v>
      </c>
    </row>
    <row r="7740" spans="1:5" x14ac:dyDescent="0.35">
      <c r="A7740" s="125"/>
      <c r="B7740" s="126"/>
      <c r="C7740" s="50" t="s">
        <v>203</v>
      </c>
      <c r="D7740" s="28">
        <v>0.75</v>
      </c>
      <c r="E7740" s="27">
        <v>0</v>
      </c>
    </row>
    <row r="7741" spans="1:5" x14ac:dyDescent="0.35">
      <c r="A7741" s="125"/>
      <c r="B7741" s="126"/>
      <c r="C7741" s="50" t="s">
        <v>204</v>
      </c>
      <c r="D7741" s="28">
        <v>0.8</v>
      </c>
      <c r="E7741" s="27">
        <v>0</v>
      </c>
    </row>
    <row r="7742" spans="1:5" x14ac:dyDescent="0.35">
      <c r="A7742" s="125"/>
      <c r="B7742" s="126"/>
      <c r="C7742" s="50" t="s">
        <v>205</v>
      </c>
      <c r="D7742" s="28">
        <v>0.85</v>
      </c>
      <c r="E7742" s="27">
        <v>0</v>
      </c>
    </row>
    <row r="7743" spans="1:5" x14ac:dyDescent="0.35">
      <c r="A7743" s="125"/>
      <c r="B7743" s="126"/>
      <c r="C7743" s="50" t="s">
        <v>206</v>
      </c>
      <c r="D7743" s="28">
        <v>0.9</v>
      </c>
      <c r="E7743" s="27">
        <v>0</v>
      </c>
    </row>
    <row r="7744" spans="1:5" x14ac:dyDescent="0.35">
      <c r="A7744" s="125"/>
      <c r="B7744" s="126"/>
      <c r="C7744" s="50" t="s">
        <v>207</v>
      </c>
      <c r="D7744" s="28">
        <v>0.95</v>
      </c>
      <c r="E7744" s="27">
        <v>0</v>
      </c>
    </row>
    <row r="7745" spans="1:5" x14ac:dyDescent="0.35">
      <c r="A7745" s="125"/>
      <c r="B7745" s="126"/>
      <c r="C7745" s="50" t="s">
        <v>208</v>
      </c>
      <c r="D7745" s="28">
        <v>1</v>
      </c>
      <c r="E7745" s="27">
        <v>0</v>
      </c>
    </row>
    <row r="7746" spans="1:5" x14ac:dyDescent="0.35">
      <c r="A7746" s="125"/>
      <c r="B7746" s="126"/>
      <c r="C7746" s="49" t="s">
        <v>134</v>
      </c>
      <c r="D7746" s="26" t="s">
        <v>136</v>
      </c>
      <c r="E7746" s="26" t="s">
        <v>136</v>
      </c>
    </row>
    <row r="7747" spans="1:5" x14ac:dyDescent="0.35">
      <c r="A7747" s="125"/>
      <c r="B7747" s="126"/>
    </row>
    <row r="7748" spans="1:5" x14ac:dyDescent="0.35">
      <c r="A7748" s="125"/>
      <c r="B7748" s="126"/>
    </row>
    <row r="7749" spans="1:5" x14ac:dyDescent="0.35">
      <c r="A7749" s="125"/>
      <c r="B7749" s="126"/>
    </row>
    <row r="7750" spans="1:5" x14ac:dyDescent="0.35">
      <c r="A7750" s="125">
        <f>A7725+1</f>
        <v>311</v>
      </c>
      <c r="B7750" s="126" t="str">
        <f>"Lista  "  &amp;A7750&amp; "  "&amp; LOOKUP(A7750,'entrada datos Urbanizacion'!$E$5:$E$148,'entrada datos Urbanizacion'!$I$5:$I$148)</f>
        <v>Lista  311  jardineras</v>
      </c>
      <c r="C7750" s="49" t="s">
        <v>252</v>
      </c>
      <c r="D7750" s="27">
        <v>0</v>
      </c>
      <c r="E7750" s="27">
        <v>0</v>
      </c>
    </row>
    <row r="7751" spans="1:5" x14ac:dyDescent="0.35">
      <c r="A7751" s="125"/>
      <c r="B7751" s="126"/>
      <c r="C7751" s="50" t="s">
        <v>189</v>
      </c>
      <c r="D7751" s="28">
        <v>0.05</v>
      </c>
      <c r="E7751" s="27">
        <v>0</v>
      </c>
    </row>
    <row r="7752" spans="1:5" x14ac:dyDescent="0.35">
      <c r="A7752" s="125"/>
      <c r="B7752" s="126"/>
      <c r="C7752" s="50" t="s">
        <v>190</v>
      </c>
      <c r="D7752" s="28">
        <v>0.1</v>
      </c>
      <c r="E7752" s="27">
        <v>0</v>
      </c>
    </row>
    <row r="7753" spans="1:5" x14ac:dyDescent="0.35">
      <c r="A7753" s="125"/>
      <c r="B7753" s="126"/>
      <c r="C7753" s="50" t="s">
        <v>191</v>
      </c>
      <c r="D7753" s="28">
        <v>0.15</v>
      </c>
      <c r="E7753" s="27">
        <v>0</v>
      </c>
    </row>
    <row r="7754" spans="1:5" x14ac:dyDescent="0.35">
      <c r="A7754" s="125"/>
      <c r="B7754" s="126"/>
      <c r="C7754" s="50" t="s">
        <v>192</v>
      </c>
      <c r="D7754" s="28">
        <v>0.2</v>
      </c>
      <c r="E7754" s="27">
        <v>0</v>
      </c>
    </row>
    <row r="7755" spans="1:5" x14ac:dyDescent="0.35">
      <c r="A7755" s="125"/>
      <c r="B7755" s="126"/>
      <c r="C7755" s="50" t="s">
        <v>193</v>
      </c>
      <c r="D7755" s="28">
        <v>0.25</v>
      </c>
      <c r="E7755" s="27">
        <v>0</v>
      </c>
    </row>
    <row r="7756" spans="1:5" x14ac:dyDescent="0.35">
      <c r="A7756" s="125"/>
      <c r="B7756" s="126"/>
      <c r="C7756" s="50" t="s">
        <v>194</v>
      </c>
      <c r="D7756" s="28">
        <v>0.3</v>
      </c>
      <c r="E7756" s="27">
        <v>0</v>
      </c>
    </row>
    <row r="7757" spans="1:5" x14ac:dyDescent="0.35">
      <c r="A7757" s="125"/>
      <c r="B7757" s="126"/>
      <c r="C7757" s="50" t="s">
        <v>195</v>
      </c>
      <c r="D7757" s="28">
        <v>0.35</v>
      </c>
      <c r="E7757" s="27">
        <v>0</v>
      </c>
    </row>
    <row r="7758" spans="1:5" x14ac:dyDescent="0.35">
      <c r="A7758" s="125"/>
      <c r="B7758" s="126"/>
      <c r="C7758" s="50" t="s">
        <v>196</v>
      </c>
      <c r="D7758" s="28">
        <v>0.4</v>
      </c>
      <c r="E7758" s="27">
        <v>0</v>
      </c>
    </row>
    <row r="7759" spans="1:5" x14ac:dyDescent="0.35">
      <c r="A7759" s="125"/>
      <c r="B7759" s="126"/>
      <c r="C7759" s="50" t="s">
        <v>197</v>
      </c>
      <c r="D7759" s="28">
        <v>0.45</v>
      </c>
      <c r="E7759" s="27">
        <v>0</v>
      </c>
    </row>
    <row r="7760" spans="1:5" x14ac:dyDescent="0.35">
      <c r="A7760" s="125"/>
      <c r="B7760" s="126"/>
      <c r="C7760" s="50" t="s">
        <v>198</v>
      </c>
      <c r="D7760" s="28">
        <v>0.5</v>
      </c>
      <c r="E7760" s="27">
        <v>0</v>
      </c>
    </row>
    <row r="7761" spans="1:5" x14ac:dyDescent="0.35">
      <c r="A7761" s="125"/>
      <c r="B7761" s="126"/>
      <c r="C7761" s="50" t="s">
        <v>199</v>
      </c>
      <c r="D7761" s="28">
        <v>0.55000000000000004</v>
      </c>
      <c r="E7761" s="27">
        <v>0</v>
      </c>
    </row>
    <row r="7762" spans="1:5" x14ac:dyDescent="0.35">
      <c r="A7762" s="125"/>
      <c r="B7762" s="126"/>
      <c r="C7762" s="50" t="s">
        <v>200</v>
      </c>
      <c r="D7762" s="28">
        <v>0.6</v>
      </c>
      <c r="E7762" s="27">
        <v>0</v>
      </c>
    </row>
    <row r="7763" spans="1:5" x14ac:dyDescent="0.35">
      <c r="A7763" s="125"/>
      <c r="B7763" s="126"/>
      <c r="C7763" s="50" t="s">
        <v>201</v>
      </c>
      <c r="D7763" s="28">
        <v>0.65</v>
      </c>
      <c r="E7763" s="27">
        <v>0</v>
      </c>
    </row>
    <row r="7764" spans="1:5" x14ac:dyDescent="0.35">
      <c r="A7764" s="125"/>
      <c r="B7764" s="126"/>
      <c r="C7764" s="50" t="s">
        <v>202</v>
      </c>
      <c r="D7764" s="28">
        <v>0.7</v>
      </c>
      <c r="E7764" s="27">
        <v>0</v>
      </c>
    </row>
    <row r="7765" spans="1:5" x14ac:dyDescent="0.35">
      <c r="A7765" s="125"/>
      <c r="B7765" s="126"/>
      <c r="C7765" s="50" t="s">
        <v>203</v>
      </c>
      <c r="D7765" s="28">
        <v>0.75</v>
      </c>
      <c r="E7765" s="27">
        <v>0</v>
      </c>
    </row>
    <row r="7766" spans="1:5" x14ac:dyDescent="0.35">
      <c r="A7766" s="125"/>
      <c r="B7766" s="126"/>
      <c r="C7766" s="50" t="s">
        <v>204</v>
      </c>
      <c r="D7766" s="28">
        <v>0.8</v>
      </c>
      <c r="E7766" s="27">
        <v>0</v>
      </c>
    </row>
    <row r="7767" spans="1:5" x14ac:dyDescent="0.35">
      <c r="A7767" s="125"/>
      <c r="B7767" s="126"/>
      <c r="C7767" s="50" t="s">
        <v>205</v>
      </c>
      <c r="D7767" s="28">
        <v>0.85</v>
      </c>
      <c r="E7767" s="27">
        <v>0</v>
      </c>
    </row>
    <row r="7768" spans="1:5" x14ac:dyDescent="0.35">
      <c r="A7768" s="125"/>
      <c r="B7768" s="126"/>
      <c r="C7768" s="50" t="s">
        <v>206</v>
      </c>
      <c r="D7768" s="28">
        <v>0.9</v>
      </c>
      <c r="E7768" s="27">
        <v>0</v>
      </c>
    </row>
    <row r="7769" spans="1:5" x14ac:dyDescent="0.35">
      <c r="A7769" s="125"/>
      <c r="B7769" s="126"/>
      <c r="C7769" s="50" t="s">
        <v>207</v>
      </c>
      <c r="D7769" s="28">
        <v>0.95</v>
      </c>
      <c r="E7769" s="27">
        <v>0</v>
      </c>
    </row>
    <row r="7770" spans="1:5" x14ac:dyDescent="0.35">
      <c r="A7770" s="125"/>
      <c r="B7770" s="126"/>
      <c r="C7770" s="50" t="s">
        <v>208</v>
      </c>
      <c r="D7770" s="28">
        <v>1</v>
      </c>
      <c r="E7770" s="27">
        <v>0</v>
      </c>
    </row>
    <row r="7771" spans="1:5" x14ac:dyDescent="0.35">
      <c r="A7771" s="125"/>
      <c r="B7771" s="126"/>
      <c r="C7771" s="49" t="s">
        <v>134</v>
      </c>
      <c r="D7771" s="26" t="s">
        <v>136</v>
      </c>
      <c r="E7771" s="26" t="s">
        <v>136</v>
      </c>
    </row>
    <row r="7772" spans="1:5" x14ac:dyDescent="0.35">
      <c r="A7772" s="125"/>
      <c r="B7772" s="126"/>
    </row>
    <row r="7773" spans="1:5" x14ac:dyDescent="0.35">
      <c r="A7773" s="125"/>
      <c r="B7773" s="126"/>
    </row>
    <row r="7774" spans="1:5" x14ac:dyDescent="0.35">
      <c r="A7774" s="125"/>
      <c r="B7774" s="126"/>
    </row>
    <row r="7775" spans="1:5" x14ac:dyDescent="0.35">
      <c r="A7775" s="125">
        <f>A7750+1</f>
        <v>312</v>
      </c>
      <c r="B7775" s="126" t="str">
        <f>"Lista  "  &amp;A7775&amp; "  "&amp; LOOKUP(A7775,'entrada datos Urbanizacion'!$E$5:$E$148,'entrada datos Urbanizacion'!$I$5:$I$148)</f>
        <v>Lista  312  elementos de jardinería</v>
      </c>
      <c r="C7775" s="49" t="s">
        <v>252</v>
      </c>
      <c r="D7775" s="27">
        <v>0</v>
      </c>
      <c r="E7775" s="27">
        <v>0</v>
      </c>
    </row>
    <row r="7776" spans="1:5" x14ac:dyDescent="0.35">
      <c r="A7776" s="125"/>
      <c r="B7776" s="126"/>
      <c r="C7776" s="50" t="s">
        <v>189</v>
      </c>
      <c r="D7776" s="28">
        <v>0.05</v>
      </c>
      <c r="E7776" s="27">
        <v>0</v>
      </c>
    </row>
    <row r="7777" spans="1:5" x14ac:dyDescent="0.35">
      <c r="A7777" s="125"/>
      <c r="B7777" s="126"/>
      <c r="C7777" s="50" t="s">
        <v>190</v>
      </c>
      <c r="D7777" s="28">
        <v>0.1</v>
      </c>
      <c r="E7777" s="27">
        <v>0</v>
      </c>
    </row>
    <row r="7778" spans="1:5" x14ac:dyDescent="0.35">
      <c r="A7778" s="125"/>
      <c r="B7778" s="126"/>
      <c r="C7778" s="50" t="s">
        <v>191</v>
      </c>
      <c r="D7778" s="28">
        <v>0.15</v>
      </c>
      <c r="E7778" s="27">
        <v>0</v>
      </c>
    </row>
    <row r="7779" spans="1:5" x14ac:dyDescent="0.35">
      <c r="A7779" s="125"/>
      <c r="B7779" s="126"/>
      <c r="C7779" s="50" t="s">
        <v>192</v>
      </c>
      <c r="D7779" s="28">
        <v>0.2</v>
      </c>
      <c r="E7779" s="27">
        <v>0</v>
      </c>
    </row>
    <row r="7780" spans="1:5" x14ac:dyDescent="0.35">
      <c r="A7780" s="125"/>
      <c r="B7780" s="126"/>
      <c r="C7780" s="50" t="s">
        <v>193</v>
      </c>
      <c r="D7780" s="28">
        <v>0.25</v>
      </c>
      <c r="E7780" s="27">
        <v>0</v>
      </c>
    </row>
    <row r="7781" spans="1:5" x14ac:dyDescent="0.35">
      <c r="A7781" s="125"/>
      <c r="B7781" s="126"/>
      <c r="C7781" s="50" t="s">
        <v>194</v>
      </c>
      <c r="D7781" s="28">
        <v>0.3</v>
      </c>
      <c r="E7781" s="27">
        <v>0</v>
      </c>
    </row>
    <row r="7782" spans="1:5" x14ac:dyDescent="0.35">
      <c r="A7782" s="125"/>
      <c r="B7782" s="126"/>
      <c r="C7782" s="50" t="s">
        <v>195</v>
      </c>
      <c r="D7782" s="28">
        <v>0.35</v>
      </c>
      <c r="E7782" s="27">
        <v>0</v>
      </c>
    </row>
    <row r="7783" spans="1:5" x14ac:dyDescent="0.35">
      <c r="A7783" s="125"/>
      <c r="B7783" s="126"/>
      <c r="C7783" s="50" t="s">
        <v>196</v>
      </c>
      <c r="D7783" s="28">
        <v>0.4</v>
      </c>
      <c r="E7783" s="27">
        <v>0</v>
      </c>
    </row>
    <row r="7784" spans="1:5" x14ac:dyDescent="0.35">
      <c r="A7784" s="125"/>
      <c r="B7784" s="126"/>
      <c r="C7784" s="50" t="s">
        <v>197</v>
      </c>
      <c r="D7784" s="28">
        <v>0.45</v>
      </c>
      <c r="E7784" s="27">
        <v>0</v>
      </c>
    </row>
    <row r="7785" spans="1:5" x14ac:dyDescent="0.35">
      <c r="A7785" s="125"/>
      <c r="B7785" s="126"/>
      <c r="C7785" s="50" t="s">
        <v>198</v>
      </c>
      <c r="D7785" s="28">
        <v>0.5</v>
      </c>
      <c r="E7785" s="27">
        <v>0</v>
      </c>
    </row>
    <row r="7786" spans="1:5" x14ac:dyDescent="0.35">
      <c r="A7786" s="125"/>
      <c r="B7786" s="126"/>
      <c r="C7786" s="50" t="s">
        <v>199</v>
      </c>
      <c r="D7786" s="28">
        <v>0.55000000000000004</v>
      </c>
      <c r="E7786" s="27">
        <v>0</v>
      </c>
    </row>
    <row r="7787" spans="1:5" x14ac:dyDescent="0.35">
      <c r="A7787" s="125"/>
      <c r="B7787" s="126"/>
      <c r="C7787" s="50" t="s">
        <v>200</v>
      </c>
      <c r="D7787" s="28">
        <v>0.6</v>
      </c>
      <c r="E7787" s="27">
        <v>0</v>
      </c>
    </row>
    <row r="7788" spans="1:5" x14ac:dyDescent="0.35">
      <c r="A7788" s="125"/>
      <c r="B7788" s="126"/>
      <c r="C7788" s="50" t="s">
        <v>201</v>
      </c>
      <c r="D7788" s="28">
        <v>0.65</v>
      </c>
      <c r="E7788" s="27">
        <v>0</v>
      </c>
    </row>
    <row r="7789" spans="1:5" x14ac:dyDescent="0.35">
      <c r="A7789" s="125"/>
      <c r="B7789" s="126"/>
      <c r="C7789" s="50" t="s">
        <v>202</v>
      </c>
      <c r="D7789" s="28">
        <v>0.7</v>
      </c>
      <c r="E7789" s="27">
        <v>0</v>
      </c>
    </row>
    <row r="7790" spans="1:5" x14ac:dyDescent="0.35">
      <c r="A7790" s="125"/>
      <c r="B7790" s="126"/>
      <c r="C7790" s="50" t="s">
        <v>203</v>
      </c>
      <c r="D7790" s="28">
        <v>0.75</v>
      </c>
      <c r="E7790" s="27">
        <v>0</v>
      </c>
    </row>
    <row r="7791" spans="1:5" x14ac:dyDescent="0.35">
      <c r="A7791" s="125"/>
      <c r="B7791" s="126"/>
      <c r="C7791" s="50" t="s">
        <v>204</v>
      </c>
      <c r="D7791" s="28">
        <v>0.8</v>
      </c>
      <c r="E7791" s="27">
        <v>0</v>
      </c>
    </row>
    <row r="7792" spans="1:5" x14ac:dyDescent="0.35">
      <c r="A7792" s="125"/>
      <c r="B7792" s="126"/>
      <c r="C7792" s="50" t="s">
        <v>205</v>
      </c>
      <c r="D7792" s="28">
        <v>0.85</v>
      </c>
      <c r="E7792" s="27">
        <v>0</v>
      </c>
    </row>
    <row r="7793" spans="1:5" x14ac:dyDescent="0.35">
      <c r="A7793" s="125"/>
      <c r="B7793" s="126"/>
      <c r="C7793" s="50" t="s">
        <v>206</v>
      </c>
      <c r="D7793" s="28">
        <v>0.9</v>
      </c>
      <c r="E7793" s="27">
        <v>0</v>
      </c>
    </row>
    <row r="7794" spans="1:5" x14ac:dyDescent="0.35">
      <c r="A7794" s="125"/>
      <c r="B7794" s="126"/>
      <c r="C7794" s="50" t="s">
        <v>207</v>
      </c>
      <c r="D7794" s="28">
        <v>0.95</v>
      </c>
      <c r="E7794" s="27">
        <v>0</v>
      </c>
    </row>
    <row r="7795" spans="1:5" x14ac:dyDescent="0.35">
      <c r="A7795" s="125"/>
      <c r="B7795" s="126"/>
      <c r="C7795" s="50" t="s">
        <v>208</v>
      </c>
      <c r="D7795" s="28">
        <v>1</v>
      </c>
      <c r="E7795" s="27">
        <v>0</v>
      </c>
    </row>
    <row r="7796" spans="1:5" x14ac:dyDescent="0.35">
      <c r="A7796" s="125"/>
      <c r="B7796" s="126"/>
      <c r="C7796" s="49" t="s">
        <v>134</v>
      </c>
      <c r="D7796" s="26" t="s">
        <v>136</v>
      </c>
      <c r="E7796" s="26" t="s">
        <v>136</v>
      </c>
    </row>
    <row r="7797" spans="1:5" x14ac:dyDescent="0.35">
      <c r="A7797" s="125"/>
      <c r="B7797" s="126"/>
    </row>
    <row r="7798" spans="1:5" x14ac:dyDescent="0.35">
      <c r="A7798" s="125"/>
      <c r="B7798" s="126"/>
    </row>
    <row r="7799" spans="1:5" x14ac:dyDescent="0.35">
      <c r="A7799" s="125"/>
      <c r="B7799" s="126"/>
    </row>
    <row r="7800" spans="1:5" x14ac:dyDescent="0.35">
      <c r="A7800" s="125">
        <f>A7775+1</f>
        <v>313</v>
      </c>
      <c r="B7800" s="126" t="str">
        <f>"Lista  "  &amp;A7800&amp; "  "&amp; LOOKUP(A7800,'entrada datos Urbanizacion'!$E$5:$E$148,'entrada datos Urbanizacion'!$I$5:$I$148)</f>
        <v>Lista  313  paseos y pasarelas</v>
      </c>
      <c r="C7800" s="49" t="s">
        <v>252</v>
      </c>
      <c r="D7800" s="27">
        <v>0</v>
      </c>
      <c r="E7800" s="27">
        <v>0</v>
      </c>
    </row>
    <row r="7801" spans="1:5" x14ac:dyDescent="0.35">
      <c r="A7801" s="125"/>
      <c r="B7801" s="126"/>
      <c r="C7801" s="50" t="s">
        <v>189</v>
      </c>
      <c r="D7801" s="28">
        <v>0.05</v>
      </c>
      <c r="E7801" s="27">
        <v>0</v>
      </c>
    </row>
    <row r="7802" spans="1:5" x14ac:dyDescent="0.35">
      <c r="A7802" s="125"/>
      <c r="B7802" s="126"/>
      <c r="C7802" s="50" t="s">
        <v>190</v>
      </c>
      <c r="D7802" s="28">
        <v>0.1</v>
      </c>
      <c r="E7802" s="27">
        <v>0</v>
      </c>
    </row>
    <row r="7803" spans="1:5" x14ac:dyDescent="0.35">
      <c r="A7803" s="125"/>
      <c r="B7803" s="126"/>
      <c r="C7803" s="50" t="s">
        <v>191</v>
      </c>
      <c r="D7803" s="28">
        <v>0.15</v>
      </c>
      <c r="E7803" s="27">
        <v>0</v>
      </c>
    </row>
    <row r="7804" spans="1:5" x14ac:dyDescent="0.35">
      <c r="A7804" s="125"/>
      <c r="B7804" s="126"/>
      <c r="C7804" s="50" t="s">
        <v>192</v>
      </c>
      <c r="D7804" s="28">
        <v>0.2</v>
      </c>
      <c r="E7804" s="27">
        <v>0</v>
      </c>
    </row>
    <row r="7805" spans="1:5" x14ac:dyDescent="0.35">
      <c r="A7805" s="125"/>
      <c r="B7805" s="126"/>
      <c r="C7805" s="50" t="s">
        <v>193</v>
      </c>
      <c r="D7805" s="28">
        <v>0.25</v>
      </c>
      <c r="E7805" s="27">
        <v>0</v>
      </c>
    </row>
    <row r="7806" spans="1:5" x14ac:dyDescent="0.35">
      <c r="A7806" s="125"/>
      <c r="B7806" s="126"/>
      <c r="C7806" s="50" t="s">
        <v>194</v>
      </c>
      <c r="D7806" s="28">
        <v>0.3</v>
      </c>
      <c r="E7806" s="27">
        <v>0</v>
      </c>
    </row>
    <row r="7807" spans="1:5" x14ac:dyDescent="0.35">
      <c r="A7807" s="125"/>
      <c r="B7807" s="126"/>
      <c r="C7807" s="50" t="s">
        <v>195</v>
      </c>
      <c r="D7807" s="28">
        <v>0.35</v>
      </c>
      <c r="E7807" s="27">
        <v>0</v>
      </c>
    </row>
    <row r="7808" spans="1:5" x14ac:dyDescent="0.35">
      <c r="A7808" s="125"/>
      <c r="B7808" s="126"/>
      <c r="C7808" s="50" t="s">
        <v>196</v>
      </c>
      <c r="D7808" s="28">
        <v>0.4</v>
      </c>
      <c r="E7808" s="27">
        <v>0</v>
      </c>
    </row>
    <row r="7809" spans="1:5" x14ac:dyDescent="0.35">
      <c r="A7809" s="125"/>
      <c r="B7809" s="126"/>
      <c r="C7809" s="50" t="s">
        <v>197</v>
      </c>
      <c r="D7809" s="28">
        <v>0.45</v>
      </c>
      <c r="E7809" s="27">
        <v>0</v>
      </c>
    </row>
    <row r="7810" spans="1:5" x14ac:dyDescent="0.35">
      <c r="A7810" s="125"/>
      <c r="B7810" s="126"/>
      <c r="C7810" s="50" t="s">
        <v>198</v>
      </c>
      <c r="D7810" s="28">
        <v>0.5</v>
      </c>
      <c r="E7810" s="27">
        <v>0</v>
      </c>
    </row>
    <row r="7811" spans="1:5" x14ac:dyDescent="0.35">
      <c r="A7811" s="125"/>
      <c r="B7811" s="126"/>
      <c r="C7811" s="50" t="s">
        <v>199</v>
      </c>
      <c r="D7811" s="28">
        <v>0.55000000000000004</v>
      </c>
      <c r="E7811" s="27">
        <v>0</v>
      </c>
    </row>
    <row r="7812" spans="1:5" x14ac:dyDescent="0.35">
      <c r="A7812" s="125"/>
      <c r="B7812" s="126"/>
      <c r="C7812" s="50" t="s">
        <v>200</v>
      </c>
      <c r="D7812" s="28">
        <v>0.6</v>
      </c>
      <c r="E7812" s="27">
        <v>0</v>
      </c>
    </row>
    <row r="7813" spans="1:5" x14ac:dyDescent="0.35">
      <c r="A7813" s="125"/>
      <c r="B7813" s="126"/>
      <c r="C7813" s="50" t="s">
        <v>201</v>
      </c>
      <c r="D7813" s="28">
        <v>0.65</v>
      </c>
      <c r="E7813" s="27">
        <v>0</v>
      </c>
    </row>
    <row r="7814" spans="1:5" x14ac:dyDescent="0.35">
      <c r="A7814" s="125"/>
      <c r="B7814" s="126"/>
      <c r="C7814" s="50" t="s">
        <v>202</v>
      </c>
      <c r="D7814" s="28">
        <v>0.7</v>
      </c>
      <c r="E7814" s="27">
        <v>0</v>
      </c>
    </row>
    <row r="7815" spans="1:5" x14ac:dyDescent="0.35">
      <c r="A7815" s="125"/>
      <c r="B7815" s="126"/>
      <c r="C7815" s="50" t="s">
        <v>203</v>
      </c>
      <c r="D7815" s="28">
        <v>0.75</v>
      </c>
      <c r="E7815" s="27">
        <v>0</v>
      </c>
    </row>
    <row r="7816" spans="1:5" x14ac:dyDescent="0.35">
      <c r="A7816" s="125"/>
      <c r="B7816" s="126"/>
      <c r="C7816" s="50" t="s">
        <v>204</v>
      </c>
      <c r="D7816" s="28">
        <v>0.8</v>
      </c>
      <c r="E7816" s="27">
        <v>0</v>
      </c>
    </row>
    <row r="7817" spans="1:5" x14ac:dyDescent="0.35">
      <c r="A7817" s="125"/>
      <c r="B7817" s="126"/>
      <c r="C7817" s="50" t="s">
        <v>205</v>
      </c>
      <c r="D7817" s="28">
        <v>0.85</v>
      </c>
      <c r="E7817" s="27">
        <v>0</v>
      </c>
    </row>
    <row r="7818" spans="1:5" x14ac:dyDescent="0.35">
      <c r="A7818" s="125"/>
      <c r="B7818" s="126"/>
      <c r="C7818" s="50" t="s">
        <v>206</v>
      </c>
      <c r="D7818" s="28">
        <v>0.9</v>
      </c>
      <c r="E7818" s="27">
        <v>0</v>
      </c>
    </row>
    <row r="7819" spans="1:5" x14ac:dyDescent="0.35">
      <c r="A7819" s="125"/>
      <c r="B7819" s="126"/>
      <c r="C7819" s="50" t="s">
        <v>207</v>
      </c>
      <c r="D7819" s="28">
        <v>0.95</v>
      </c>
      <c r="E7819" s="27">
        <v>0</v>
      </c>
    </row>
    <row r="7820" spans="1:5" x14ac:dyDescent="0.35">
      <c r="A7820" s="125"/>
      <c r="B7820" s="126"/>
      <c r="C7820" s="50" t="s">
        <v>208</v>
      </c>
      <c r="D7820" s="28">
        <v>1</v>
      </c>
      <c r="E7820" s="27">
        <v>0</v>
      </c>
    </row>
    <row r="7821" spans="1:5" x14ac:dyDescent="0.35">
      <c r="A7821" s="125"/>
      <c r="B7821" s="126"/>
      <c r="C7821" s="49" t="s">
        <v>134</v>
      </c>
      <c r="D7821" s="26" t="s">
        <v>136</v>
      </c>
      <c r="E7821" s="26" t="s">
        <v>136</v>
      </c>
    </row>
    <row r="7822" spans="1:5" x14ac:dyDescent="0.35">
      <c r="A7822" s="125"/>
      <c r="B7822" s="126"/>
    </row>
    <row r="7823" spans="1:5" x14ac:dyDescent="0.35">
      <c r="A7823" s="125"/>
      <c r="B7823" s="126"/>
    </row>
    <row r="7824" spans="1:5" x14ac:dyDescent="0.35">
      <c r="A7824" s="125"/>
      <c r="B7824" s="126"/>
    </row>
    <row r="7825" spans="1:5" x14ac:dyDescent="0.35">
      <c r="A7825" s="125">
        <f>A7800+1</f>
        <v>314</v>
      </c>
      <c r="B7825" s="126" t="str">
        <f>"Lista  "  &amp;A7825&amp; "  "&amp; LOOKUP(A7825,'entrada datos Urbanizacion'!$E$5:$E$148,'entrada datos Urbanizacion'!$I$5:$I$148)</f>
        <v>Lista  314  juegos infantiles</v>
      </c>
      <c r="C7825" s="49" t="s">
        <v>252</v>
      </c>
      <c r="D7825" s="27">
        <v>0</v>
      </c>
      <c r="E7825" s="27">
        <v>0</v>
      </c>
    </row>
    <row r="7826" spans="1:5" x14ac:dyDescent="0.35">
      <c r="A7826" s="125"/>
      <c r="B7826" s="126"/>
      <c r="C7826" s="50" t="s">
        <v>189</v>
      </c>
      <c r="D7826" s="28">
        <v>0.05</v>
      </c>
      <c r="E7826" s="27">
        <v>0</v>
      </c>
    </row>
    <row r="7827" spans="1:5" x14ac:dyDescent="0.35">
      <c r="A7827" s="125"/>
      <c r="B7827" s="126"/>
      <c r="C7827" s="50" t="s">
        <v>190</v>
      </c>
      <c r="D7827" s="28">
        <v>0.1</v>
      </c>
      <c r="E7827" s="27">
        <v>0</v>
      </c>
    </row>
    <row r="7828" spans="1:5" x14ac:dyDescent="0.35">
      <c r="A7828" s="125"/>
      <c r="B7828" s="126"/>
      <c r="C7828" s="50" t="s">
        <v>191</v>
      </c>
      <c r="D7828" s="28">
        <v>0.15</v>
      </c>
      <c r="E7828" s="27">
        <v>0</v>
      </c>
    </row>
    <row r="7829" spans="1:5" x14ac:dyDescent="0.35">
      <c r="A7829" s="125"/>
      <c r="B7829" s="126"/>
      <c r="C7829" s="50" t="s">
        <v>192</v>
      </c>
      <c r="D7829" s="28">
        <v>0.2</v>
      </c>
      <c r="E7829" s="27">
        <v>0</v>
      </c>
    </row>
    <row r="7830" spans="1:5" x14ac:dyDescent="0.35">
      <c r="A7830" s="125"/>
      <c r="B7830" s="126"/>
      <c r="C7830" s="50" t="s">
        <v>193</v>
      </c>
      <c r="D7830" s="28">
        <v>0.25</v>
      </c>
      <c r="E7830" s="27">
        <v>0</v>
      </c>
    </row>
    <row r="7831" spans="1:5" x14ac:dyDescent="0.35">
      <c r="A7831" s="125"/>
      <c r="B7831" s="126"/>
      <c r="C7831" s="50" t="s">
        <v>194</v>
      </c>
      <c r="D7831" s="28">
        <v>0.3</v>
      </c>
      <c r="E7831" s="27">
        <v>0</v>
      </c>
    </row>
    <row r="7832" spans="1:5" x14ac:dyDescent="0.35">
      <c r="A7832" s="125"/>
      <c r="B7832" s="126"/>
      <c r="C7832" s="50" t="s">
        <v>195</v>
      </c>
      <c r="D7832" s="28">
        <v>0.35</v>
      </c>
      <c r="E7832" s="27">
        <v>0</v>
      </c>
    </row>
    <row r="7833" spans="1:5" x14ac:dyDescent="0.35">
      <c r="A7833" s="125"/>
      <c r="B7833" s="126"/>
      <c r="C7833" s="50" t="s">
        <v>196</v>
      </c>
      <c r="D7833" s="28">
        <v>0.4</v>
      </c>
      <c r="E7833" s="27">
        <v>0</v>
      </c>
    </row>
    <row r="7834" spans="1:5" x14ac:dyDescent="0.35">
      <c r="A7834" s="125"/>
      <c r="B7834" s="126"/>
      <c r="C7834" s="50" t="s">
        <v>197</v>
      </c>
      <c r="D7834" s="28">
        <v>0.45</v>
      </c>
      <c r="E7834" s="27">
        <v>0</v>
      </c>
    </row>
    <row r="7835" spans="1:5" x14ac:dyDescent="0.35">
      <c r="A7835" s="125"/>
      <c r="B7835" s="126"/>
      <c r="C7835" s="50" t="s">
        <v>198</v>
      </c>
      <c r="D7835" s="28">
        <v>0.5</v>
      </c>
      <c r="E7835" s="27">
        <v>0</v>
      </c>
    </row>
    <row r="7836" spans="1:5" x14ac:dyDescent="0.35">
      <c r="A7836" s="125"/>
      <c r="B7836" s="126"/>
      <c r="C7836" s="50" t="s">
        <v>199</v>
      </c>
      <c r="D7836" s="28">
        <v>0.55000000000000004</v>
      </c>
      <c r="E7836" s="27">
        <v>0</v>
      </c>
    </row>
    <row r="7837" spans="1:5" x14ac:dyDescent="0.35">
      <c r="A7837" s="125"/>
      <c r="B7837" s="126"/>
      <c r="C7837" s="50" t="s">
        <v>200</v>
      </c>
      <c r="D7837" s="28">
        <v>0.6</v>
      </c>
      <c r="E7837" s="27">
        <v>0</v>
      </c>
    </row>
    <row r="7838" spans="1:5" x14ac:dyDescent="0.35">
      <c r="A7838" s="125"/>
      <c r="B7838" s="126"/>
      <c r="C7838" s="50" t="s">
        <v>201</v>
      </c>
      <c r="D7838" s="28">
        <v>0.65</v>
      </c>
      <c r="E7838" s="27">
        <v>0</v>
      </c>
    </row>
    <row r="7839" spans="1:5" x14ac:dyDescent="0.35">
      <c r="A7839" s="125"/>
      <c r="B7839" s="126"/>
      <c r="C7839" s="50" t="s">
        <v>202</v>
      </c>
      <c r="D7839" s="28">
        <v>0.7</v>
      </c>
      <c r="E7839" s="27">
        <v>0</v>
      </c>
    </row>
    <row r="7840" spans="1:5" x14ac:dyDescent="0.35">
      <c r="A7840" s="125"/>
      <c r="B7840" s="126"/>
      <c r="C7840" s="50" t="s">
        <v>203</v>
      </c>
      <c r="D7840" s="28">
        <v>0.75</v>
      </c>
      <c r="E7840" s="27">
        <v>0</v>
      </c>
    </row>
    <row r="7841" spans="1:5" x14ac:dyDescent="0.35">
      <c r="A7841" s="125"/>
      <c r="B7841" s="126"/>
      <c r="C7841" s="50" t="s">
        <v>204</v>
      </c>
      <c r="D7841" s="28">
        <v>0.8</v>
      </c>
      <c r="E7841" s="27">
        <v>0</v>
      </c>
    </row>
    <row r="7842" spans="1:5" x14ac:dyDescent="0.35">
      <c r="A7842" s="125"/>
      <c r="B7842" s="126"/>
      <c r="C7842" s="50" t="s">
        <v>205</v>
      </c>
      <c r="D7842" s="28">
        <v>0.85</v>
      </c>
      <c r="E7842" s="27">
        <v>0</v>
      </c>
    </row>
    <row r="7843" spans="1:5" x14ac:dyDescent="0.35">
      <c r="A7843" s="125"/>
      <c r="B7843" s="126"/>
      <c r="C7843" s="50" t="s">
        <v>206</v>
      </c>
      <c r="D7843" s="28">
        <v>0.9</v>
      </c>
      <c r="E7843" s="27">
        <v>0</v>
      </c>
    </row>
    <row r="7844" spans="1:5" x14ac:dyDescent="0.35">
      <c r="A7844" s="125"/>
      <c r="B7844" s="126"/>
      <c r="C7844" s="50" t="s">
        <v>207</v>
      </c>
      <c r="D7844" s="28">
        <v>0.95</v>
      </c>
      <c r="E7844" s="27">
        <v>0</v>
      </c>
    </row>
    <row r="7845" spans="1:5" x14ac:dyDescent="0.35">
      <c r="A7845" s="125"/>
      <c r="B7845" s="126"/>
      <c r="C7845" s="50" t="s">
        <v>208</v>
      </c>
      <c r="D7845" s="28">
        <v>1</v>
      </c>
      <c r="E7845" s="27">
        <v>0</v>
      </c>
    </row>
    <row r="7846" spans="1:5" x14ac:dyDescent="0.35">
      <c r="A7846" s="125"/>
      <c r="B7846" s="126"/>
      <c r="C7846" s="49" t="s">
        <v>134</v>
      </c>
      <c r="D7846" s="26" t="s">
        <v>136</v>
      </c>
      <c r="E7846" s="26" t="s">
        <v>136</v>
      </c>
    </row>
    <row r="7847" spans="1:5" x14ac:dyDescent="0.35">
      <c r="A7847" s="125"/>
      <c r="B7847" s="126"/>
    </row>
    <row r="7848" spans="1:5" x14ac:dyDescent="0.35">
      <c r="A7848" s="125"/>
      <c r="B7848" s="126"/>
    </row>
    <row r="7849" spans="1:5" x14ac:dyDescent="0.35">
      <c r="A7849" s="125"/>
      <c r="B7849" s="126"/>
    </row>
    <row r="7850" spans="1:5" x14ac:dyDescent="0.35">
      <c r="A7850" s="125">
        <f>A7825+1</f>
        <v>315</v>
      </c>
      <c r="B7850" s="126" t="str">
        <f>"Lista  "  &amp;A7850&amp; "  "&amp; LOOKUP(A7850,'entrada datos Urbanizacion'!$E$5:$E$148,'entrada datos Urbanizacion'!$I$5:$I$148)</f>
        <v>Lista  315  alcorques</v>
      </c>
      <c r="C7850" s="49" t="s">
        <v>252</v>
      </c>
      <c r="D7850" s="27">
        <v>0</v>
      </c>
      <c r="E7850" s="27">
        <v>0</v>
      </c>
    </row>
    <row r="7851" spans="1:5" x14ac:dyDescent="0.35">
      <c r="A7851" s="125"/>
      <c r="B7851" s="126"/>
      <c r="C7851" s="50" t="s">
        <v>189</v>
      </c>
      <c r="D7851" s="28">
        <v>0.05</v>
      </c>
      <c r="E7851" s="27">
        <v>0</v>
      </c>
    </row>
    <row r="7852" spans="1:5" x14ac:dyDescent="0.35">
      <c r="A7852" s="125"/>
      <c r="B7852" s="126"/>
      <c r="C7852" s="50" t="s">
        <v>190</v>
      </c>
      <c r="D7852" s="28">
        <v>0.1</v>
      </c>
      <c r="E7852" s="27">
        <v>0</v>
      </c>
    </row>
    <row r="7853" spans="1:5" x14ac:dyDescent="0.35">
      <c r="A7853" s="125"/>
      <c r="B7853" s="126"/>
      <c r="C7853" s="50" t="s">
        <v>191</v>
      </c>
      <c r="D7853" s="28">
        <v>0.15</v>
      </c>
      <c r="E7853" s="27">
        <v>0</v>
      </c>
    </row>
    <row r="7854" spans="1:5" x14ac:dyDescent="0.35">
      <c r="A7854" s="125"/>
      <c r="B7854" s="126"/>
      <c r="C7854" s="50" t="s">
        <v>192</v>
      </c>
      <c r="D7854" s="28">
        <v>0.2</v>
      </c>
      <c r="E7854" s="27">
        <v>0</v>
      </c>
    </row>
    <row r="7855" spans="1:5" x14ac:dyDescent="0.35">
      <c r="A7855" s="125"/>
      <c r="B7855" s="126"/>
      <c r="C7855" s="50" t="s">
        <v>193</v>
      </c>
      <c r="D7855" s="28">
        <v>0.25</v>
      </c>
      <c r="E7855" s="27">
        <v>0</v>
      </c>
    </row>
    <row r="7856" spans="1:5" x14ac:dyDescent="0.35">
      <c r="A7856" s="125"/>
      <c r="B7856" s="126"/>
      <c r="C7856" s="50" t="s">
        <v>194</v>
      </c>
      <c r="D7856" s="28">
        <v>0.3</v>
      </c>
      <c r="E7856" s="27">
        <v>0</v>
      </c>
    </row>
    <row r="7857" spans="1:5" x14ac:dyDescent="0.35">
      <c r="A7857" s="125"/>
      <c r="B7857" s="126"/>
      <c r="C7857" s="50" t="s">
        <v>195</v>
      </c>
      <c r="D7857" s="28">
        <v>0.35</v>
      </c>
      <c r="E7857" s="27">
        <v>0</v>
      </c>
    </row>
    <row r="7858" spans="1:5" x14ac:dyDescent="0.35">
      <c r="A7858" s="125"/>
      <c r="B7858" s="126"/>
      <c r="C7858" s="50" t="s">
        <v>196</v>
      </c>
      <c r="D7858" s="28">
        <v>0.4</v>
      </c>
      <c r="E7858" s="27">
        <v>0</v>
      </c>
    </row>
    <row r="7859" spans="1:5" x14ac:dyDescent="0.35">
      <c r="A7859" s="125"/>
      <c r="B7859" s="126"/>
      <c r="C7859" s="50" t="s">
        <v>197</v>
      </c>
      <c r="D7859" s="28">
        <v>0.45</v>
      </c>
      <c r="E7859" s="27">
        <v>0</v>
      </c>
    </row>
    <row r="7860" spans="1:5" x14ac:dyDescent="0.35">
      <c r="A7860" s="125"/>
      <c r="B7860" s="126"/>
      <c r="C7860" s="50" t="s">
        <v>198</v>
      </c>
      <c r="D7860" s="28">
        <v>0.5</v>
      </c>
      <c r="E7860" s="27">
        <v>0</v>
      </c>
    </row>
    <row r="7861" spans="1:5" x14ac:dyDescent="0.35">
      <c r="A7861" s="125"/>
      <c r="B7861" s="126"/>
      <c r="C7861" s="50" t="s">
        <v>199</v>
      </c>
      <c r="D7861" s="28">
        <v>0.55000000000000004</v>
      </c>
      <c r="E7861" s="27">
        <v>0</v>
      </c>
    </row>
    <row r="7862" spans="1:5" x14ac:dyDescent="0.35">
      <c r="A7862" s="125"/>
      <c r="B7862" s="126"/>
      <c r="C7862" s="50" t="s">
        <v>200</v>
      </c>
      <c r="D7862" s="28">
        <v>0.6</v>
      </c>
      <c r="E7862" s="27">
        <v>0</v>
      </c>
    </row>
    <row r="7863" spans="1:5" x14ac:dyDescent="0.35">
      <c r="A7863" s="125"/>
      <c r="B7863" s="126"/>
      <c r="C7863" s="50" t="s">
        <v>201</v>
      </c>
      <c r="D7863" s="28">
        <v>0.65</v>
      </c>
      <c r="E7863" s="27">
        <v>0</v>
      </c>
    </row>
    <row r="7864" spans="1:5" x14ac:dyDescent="0.35">
      <c r="A7864" s="125"/>
      <c r="B7864" s="126"/>
      <c r="C7864" s="50" t="s">
        <v>202</v>
      </c>
      <c r="D7864" s="28">
        <v>0.7</v>
      </c>
      <c r="E7864" s="27">
        <v>0</v>
      </c>
    </row>
    <row r="7865" spans="1:5" x14ac:dyDescent="0.35">
      <c r="A7865" s="125"/>
      <c r="B7865" s="126"/>
      <c r="C7865" s="50" t="s">
        <v>203</v>
      </c>
      <c r="D7865" s="28">
        <v>0.75</v>
      </c>
      <c r="E7865" s="27">
        <v>0</v>
      </c>
    </row>
    <row r="7866" spans="1:5" x14ac:dyDescent="0.35">
      <c r="A7866" s="125"/>
      <c r="B7866" s="126"/>
      <c r="C7866" s="50" t="s">
        <v>204</v>
      </c>
      <c r="D7866" s="28">
        <v>0.8</v>
      </c>
      <c r="E7866" s="27">
        <v>0</v>
      </c>
    </row>
    <row r="7867" spans="1:5" x14ac:dyDescent="0.35">
      <c r="A7867" s="125"/>
      <c r="B7867" s="126"/>
      <c r="C7867" s="50" t="s">
        <v>205</v>
      </c>
      <c r="D7867" s="28">
        <v>0.85</v>
      </c>
      <c r="E7867" s="27">
        <v>0</v>
      </c>
    </row>
    <row r="7868" spans="1:5" x14ac:dyDescent="0.35">
      <c r="A7868" s="125"/>
      <c r="B7868" s="126"/>
      <c r="C7868" s="50" t="s">
        <v>206</v>
      </c>
      <c r="D7868" s="28">
        <v>0.9</v>
      </c>
      <c r="E7868" s="27">
        <v>0</v>
      </c>
    </row>
    <row r="7869" spans="1:5" x14ac:dyDescent="0.35">
      <c r="A7869" s="125"/>
      <c r="B7869" s="126"/>
      <c r="C7869" s="50" t="s">
        <v>207</v>
      </c>
      <c r="D7869" s="28">
        <v>0.95</v>
      </c>
      <c r="E7869" s="27">
        <v>0</v>
      </c>
    </row>
    <row r="7870" spans="1:5" x14ac:dyDescent="0.35">
      <c r="A7870" s="125"/>
      <c r="B7870" s="126"/>
      <c r="C7870" s="50" t="s">
        <v>208</v>
      </c>
      <c r="D7870" s="28">
        <v>1</v>
      </c>
      <c r="E7870" s="27">
        <v>0</v>
      </c>
    </row>
    <row r="7871" spans="1:5" x14ac:dyDescent="0.35">
      <c r="A7871" s="125"/>
      <c r="B7871" s="126"/>
      <c r="C7871" s="49" t="s">
        <v>134</v>
      </c>
      <c r="D7871" s="26" t="s">
        <v>136</v>
      </c>
      <c r="E7871" s="26" t="s">
        <v>136</v>
      </c>
    </row>
    <row r="7872" spans="1:5" x14ac:dyDescent="0.35">
      <c r="A7872" s="125"/>
      <c r="B7872" s="126"/>
    </row>
    <row r="7873" spans="1:5" x14ac:dyDescent="0.35">
      <c r="A7873" s="125"/>
      <c r="B7873" s="126"/>
    </row>
    <row r="7874" spans="1:5" x14ac:dyDescent="0.35">
      <c r="A7874" s="125"/>
      <c r="B7874" s="126"/>
    </row>
    <row r="7875" spans="1:5" x14ac:dyDescent="0.35">
      <c r="A7875" s="125">
        <f>A7850+1</f>
        <v>316</v>
      </c>
      <c r="B7875" s="126" t="str">
        <f>"Lista  "  &amp;A7875&amp; "  "&amp; LOOKUP(A7875,'entrada datos Urbanizacion'!$E$5:$E$148,'entrada datos Urbanizacion'!$I$5:$I$148)</f>
        <v>Lista  316  protecciones</v>
      </c>
      <c r="C7875" s="49" t="s">
        <v>252</v>
      </c>
      <c r="D7875" s="27">
        <v>0</v>
      </c>
      <c r="E7875" s="27">
        <v>0</v>
      </c>
    </row>
    <row r="7876" spans="1:5" x14ac:dyDescent="0.35">
      <c r="A7876" s="125"/>
      <c r="B7876" s="126"/>
      <c r="C7876" s="50" t="s">
        <v>189</v>
      </c>
      <c r="D7876" s="28">
        <v>0.05</v>
      </c>
      <c r="E7876" s="27">
        <v>0</v>
      </c>
    </row>
    <row r="7877" spans="1:5" x14ac:dyDescent="0.35">
      <c r="A7877" s="125"/>
      <c r="B7877" s="126"/>
      <c r="C7877" s="50" t="s">
        <v>190</v>
      </c>
      <c r="D7877" s="28">
        <v>0.1</v>
      </c>
      <c r="E7877" s="27">
        <v>0</v>
      </c>
    </row>
    <row r="7878" spans="1:5" x14ac:dyDescent="0.35">
      <c r="A7878" s="125"/>
      <c r="B7878" s="126"/>
      <c r="C7878" s="50" t="s">
        <v>191</v>
      </c>
      <c r="D7878" s="28">
        <v>0.15</v>
      </c>
      <c r="E7878" s="27">
        <v>0</v>
      </c>
    </row>
    <row r="7879" spans="1:5" x14ac:dyDescent="0.35">
      <c r="A7879" s="125"/>
      <c r="B7879" s="126"/>
      <c r="C7879" s="50" t="s">
        <v>192</v>
      </c>
      <c r="D7879" s="28">
        <v>0.2</v>
      </c>
      <c r="E7879" s="27">
        <v>0</v>
      </c>
    </row>
    <row r="7880" spans="1:5" x14ac:dyDescent="0.35">
      <c r="A7880" s="125"/>
      <c r="B7880" s="126"/>
      <c r="C7880" s="50" t="s">
        <v>193</v>
      </c>
      <c r="D7880" s="28">
        <v>0.25</v>
      </c>
      <c r="E7880" s="27">
        <v>0</v>
      </c>
    </row>
    <row r="7881" spans="1:5" x14ac:dyDescent="0.35">
      <c r="A7881" s="125"/>
      <c r="B7881" s="126"/>
      <c r="C7881" s="50" t="s">
        <v>194</v>
      </c>
      <c r="D7881" s="28">
        <v>0.3</v>
      </c>
      <c r="E7881" s="27">
        <v>0</v>
      </c>
    </row>
    <row r="7882" spans="1:5" x14ac:dyDescent="0.35">
      <c r="A7882" s="125"/>
      <c r="B7882" s="126"/>
      <c r="C7882" s="50" t="s">
        <v>195</v>
      </c>
      <c r="D7882" s="28">
        <v>0.35</v>
      </c>
      <c r="E7882" s="27">
        <v>0</v>
      </c>
    </row>
    <row r="7883" spans="1:5" x14ac:dyDescent="0.35">
      <c r="A7883" s="125"/>
      <c r="B7883" s="126"/>
      <c r="C7883" s="50" t="s">
        <v>196</v>
      </c>
      <c r="D7883" s="28">
        <v>0.4</v>
      </c>
      <c r="E7883" s="27">
        <v>0</v>
      </c>
    </row>
    <row r="7884" spans="1:5" x14ac:dyDescent="0.35">
      <c r="A7884" s="125"/>
      <c r="B7884" s="126"/>
      <c r="C7884" s="50" t="s">
        <v>197</v>
      </c>
      <c r="D7884" s="28">
        <v>0.45</v>
      </c>
      <c r="E7884" s="27">
        <v>0</v>
      </c>
    </row>
    <row r="7885" spans="1:5" x14ac:dyDescent="0.35">
      <c r="A7885" s="125"/>
      <c r="B7885" s="126"/>
      <c r="C7885" s="50" t="s">
        <v>198</v>
      </c>
      <c r="D7885" s="28">
        <v>0.5</v>
      </c>
      <c r="E7885" s="27">
        <v>0</v>
      </c>
    </row>
    <row r="7886" spans="1:5" x14ac:dyDescent="0.35">
      <c r="A7886" s="125"/>
      <c r="B7886" s="126"/>
      <c r="C7886" s="50" t="s">
        <v>199</v>
      </c>
      <c r="D7886" s="28">
        <v>0.55000000000000004</v>
      </c>
      <c r="E7886" s="27">
        <v>0</v>
      </c>
    </row>
    <row r="7887" spans="1:5" x14ac:dyDescent="0.35">
      <c r="A7887" s="125"/>
      <c r="B7887" s="126"/>
      <c r="C7887" s="50" t="s">
        <v>200</v>
      </c>
      <c r="D7887" s="28">
        <v>0.6</v>
      </c>
      <c r="E7887" s="27">
        <v>0</v>
      </c>
    </row>
    <row r="7888" spans="1:5" x14ac:dyDescent="0.35">
      <c r="A7888" s="125"/>
      <c r="B7888" s="126"/>
      <c r="C7888" s="50" t="s">
        <v>201</v>
      </c>
      <c r="D7888" s="28">
        <v>0.65</v>
      </c>
      <c r="E7888" s="27">
        <v>0</v>
      </c>
    </row>
    <row r="7889" spans="1:5" x14ac:dyDescent="0.35">
      <c r="A7889" s="125"/>
      <c r="B7889" s="126"/>
      <c r="C7889" s="50" t="s">
        <v>202</v>
      </c>
      <c r="D7889" s="28">
        <v>0.7</v>
      </c>
      <c r="E7889" s="27">
        <v>0</v>
      </c>
    </row>
    <row r="7890" spans="1:5" x14ac:dyDescent="0.35">
      <c r="A7890" s="125"/>
      <c r="B7890" s="126"/>
      <c r="C7890" s="50" t="s">
        <v>203</v>
      </c>
      <c r="D7890" s="28">
        <v>0.75</v>
      </c>
      <c r="E7890" s="27">
        <v>0</v>
      </c>
    </row>
    <row r="7891" spans="1:5" x14ac:dyDescent="0.35">
      <c r="A7891" s="125"/>
      <c r="B7891" s="126"/>
      <c r="C7891" s="50" t="s">
        <v>204</v>
      </c>
      <c r="D7891" s="28">
        <v>0.8</v>
      </c>
      <c r="E7891" s="27">
        <v>0</v>
      </c>
    </row>
    <row r="7892" spans="1:5" x14ac:dyDescent="0.35">
      <c r="A7892" s="125"/>
      <c r="B7892" s="126"/>
      <c r="C7892" s="50" t="s">
        <v>205</v>
      </c>
      <c r="D7892" s="28">
        <v>0.85</v>
      </c>
      <c r="E7892" s="27">
        <v>0</v>
      </c>
    </row>
    <row r="7893" spans="1:5" x14ac:dyDescent="0.35">
      <c r="A7893" s="125"/>
      <c r="B7893" s="126"/>
      <c r="C7893" s="50" t="s">
        <v>206</v>
      </c>
      <c r="D7893" s="28">
        <v>0.9</v>
      </c>
      <c r="E7893" s="27">
        <v>0</v>
      </c>
    </row>
    <row r="7894" spans="1:5" x14ac:dyDescent="0.35">
      <c r="A7894" s="125"/>
      <c r="B7894" s="126"/>
      <c r="C7894" s="50" t="s">
        <v>207</v>
      </c>
      <c r="D7894" s="28">
        <v>0.95</v>
      </c>
      <c r="E7894" s="27">
        <v>0</v>
      </c>
    </row>
    <row r="7895" spans="1:5" x14ac:dyDescent="0.35">
      <c r="A7895" s="125"/>
      <c r="B7895" s="126"/>
      <c r="C7895" s="50" t="s">
        <v>208</v>
      </c>
      <c r="D7895" s="28">
        <v>1</v>
      </c>
      <c r="E7895" s="27">
        <v>0</v>
      </c>
    </row>
    <row r="7896" spans="1:5" x14ac:dyDescent="0.35">
      <c r="A7896" s="125"/>
      <c r="B7896" s="126"/>
      <c r="C7896" s="49" t="s">
        <v>134</v>
      </c>
      <c r="D7896" s="26" t="s">
        <v>136</v>
      </c>
      <c r="E7896" s="26" t="s">
        <v>136</v>
      </c>
    </row>
    <row r="7897" spans="1:5" x14ac:dyDescent="0.35">
      <c r="A7897" s="125"/>
      <c r="B7897" s="126"/>
    </row>
    <row r="7898" spans="1:5" x14ac:dyDescent="0.35">
      <c r="A7898" s="125"/>
      <c r="B7898" s="126"/>
    </row>
    <row r="7899" spans="1:5" x14ac:dyDescent="0.35">
      <c r="A7899" s="125"/>
      <c r="B7899" s="126"/>
    </row>
    <row r="7900" spans="1:5" x14ac:dyDescent="0.35">
      <c r="A7900" s="125">
        <f>A7875+1</f>
        <v>317</v>
      </c>
      <c r="B7900" s="126" t="str">
        <f>"Lista  "  &amp;A7900&amp; "  "&amp; LOOKUP(A7900,'entrada datos Urbanizacion'!$E$5:$E$148,'entrada datos Urbanizacion'!$I$5:$I$148)</f>
        <v>Lista  317  vallas</v>
      </c>
      <c r="C7900" s="49" t="s">
        <v>252</v>
      </c>
      <c r="D7900" s="27">
        <v>0</v>
      </c>
      <c r="E7900" s="27">
        <v>0</v>
      </c>
    </row>
    <row r="7901" spans="1:5" x14ac:dyDescent="0.35">
      <c r="A7901" s="125"/>
      <c r="B7901" s="126"/>
      <c r="C7901" s="50" t="s">
        <v>189</v>
      </c>
      <c r="D7901" s="28">
        <v>0.05</v>
      </c>
      <c r="E7901" s="27">
        <v>0</v>
      </c>
    </row>
    <row r="7902" spans="1:5" x14ac:dyDescent="0.35">
      <c r="A7902" s="125"/>
      <c r="B7902" s="126"/>
      <c r="C7902" s="50" t="s">
        <v>190</v>
      </c>
      <c r="D7902" s="28">
        <v>0.1</v>
      </c>
      <c r="E7902" s="27">
        <v>0</v>
      </c>
    </row>
    <row r="7903" spans="1:5" x14ac:dyDescent="0.35">
      <c r="A7903" s="125"/>
      <c r="B7903" s="126"/>
      <c r="C7903" s="50" t="s">
        <v>191</v>
      </c>
      <c r="D7903" s="28">
        <v>0.15</v>
      </c>
      <c r="E7903" s="27">
        <v>0</v>
      </c>
    </row>
    <row r="7904" spans="1:5" x14ac:dyDescent="0.35">
      <c r="A7904" s="125"/>
      <c r="B7904" s="126"/>
      <c r="C7904" s="50" t="s">
        <v>192</v>
      </c>
      <c r="D7904" s="28">
        <v>0.2</v>
      </c>
      <c r="E7904" s="27">
        <v>0</v>
      </c>
    </row>
    <row r="7905" spans="1:5" x14ac:dyDescent="0.35">
      <c r="A7905" s="125"/>
      <c r="B7905" s="126"/>
      <c r="C7905" s="50" t="s">
        <v>193</v>
      </c>
      <c r="D7905" s="28">
        <v>0.25</v>
      </c>
      <c r="E7905" s="27">
        <v>0</v>
      </c>
    </row>
    <row r="7906" spans="1:5" x14ac:dyDescent="0.35">
      <c r="A7906" s="125"/>
      <c r="B7906" s="126"/>
      <c r="C7906" s="50" t="s">
        <v>194</v>
      </c>
      <c r="D7906" s="28">
        <v>0.3</v>
      </c>
      <c r="E7906" s="27">
        <v>0</v>
      </c>
    </row>
    <row r="7907" spans="1:5" x14ac:dyDescent="0.35">
      <c r="A7907" s="125"/>
      <c r="B7907" s="126"/>
      <c r="C7907" s="50" t="s">
        <v>195</v>
      </c>
      <c r="D7907" s="28">
        <v>0.35</v>
      </c>
      <c r="E7907" s="27">
        <v>0</v>
      </c>
    </row>
    <row r="7908" spans="1:5" x14ac:dyDescent="0.35">
      <c r="A7908" s="125"/>
      <c r="B7908" s="126"/>
      <c r="C7908" s="50" t="s">
        <v>196</v>
      </c>
      <c r="D7908" s="28">
        <v>0.4</v>
      </c>
      <c r="E7908" s="27">
        <v>0</v>
      </c>
    </row>
    <row r="7909" spans="1:5" x14ac:dyDescent="0.35">
      <c r="A7909" s="125"/>
      <c r="B7909" s="126"/>
      <c r="C7909" s="50" t="s">
        <v>197</v>
      </c>
      <c r="D7909" s="28">
        <v>0.45</v>
      </c>
      <c r="E7909" s="27">
        <v>0</v>
      </c>
    </row>
    <row r="7910" spans="1:5" x14ac:dyDescent="0.35">
      <c r="A7910" s="125"/>
      <c r="B7910" s="126"/>
      <c r="C7910" s="50" t="s">
        <v>198</v>
      </c>
      <c r="D7910" s="28">
        <v>0.5</v>
      </c>
      <c r="E7910" s="27">
        <v>0</v>
      </c>
    </row>
    <row r="7911" spans="1:5" x14ac:dyDescent="0.35">
      <c r="A7911" s="125"/>
      <c r="B7911" s="126"/>
      <c r="C7911" s="50" t="s">
        <v>199</v>
      </c>
      <c r="D7911" s="28">
        <v>0.55000000000000004</v>
      </c>
      <c r="E7911" s="27">
        <v>0</v>
      </c>
    </row>
    <row r="7912" spans="1:5" x14ac:dyDescent="0.35">
      <c r="A7912" s="125"/>
      <c r="B7912" s="126"/>
      <c r="C7912" s="50" t="s">
        <v>200</v>
      </c>
      <c r="D7912" s="28">
        <v>0.6</v>
      </c>
      <c r="E7912" s="27">
        <v>0</v>
      </c>
    </row>
    <row r="7913" spans="1:5" x14ac:dyDescent="0.35">
      <c r="A7913" s="125"/>
      <c r="B7913" s="126"/>
      <c r="C7913" s="50" t="s">
        <v>201</v>
      </c>
      <c r="D7913" s="28">
        <v>0.65</v>
      </c>
      <c r="E7913" s="27">
        <v>0</v>
      </c>
    </row>
    <row r="7914" spans="1:5" x14ac:dyDescent="0.35">
      <c r="A7914" s="125"/>
      <c r="B7914" s="126"/>
      <c r="C7914" s="50" t="s">
        <v>202</v>
      </c>
      <c r="D7914" s="28">
        <v>0.7</v>
      </c>
      <c r="E7914" s="27">
        <v>0</v>
      </c>
    </row>
    <row r="7915" spans="1:5" x14ac:dyDescent="0.35">
      <c r="A7915" s="125"/>
      <c r="B7915" s="126"/>
      <c r="C7915" s="50" t="s">
        <v>203</v>
      </c>
      <c r="D7915" s="28">
        <v>0.75</v>
      </c>
      <c r="E7915" s="27">
        <v>0</v>
      </c>
    </row>
    <row r="7916" spans="1:5" x14ac:dyDescent="0.35">
      <c r="A7916" s="125"/>
      <c r="B7916" s="126"/>
      <c r="C7916" s="50" t="s">
        <v>204</v>
      </c>
      <c r="D7916" s="28">
        <v>0.8</v>
      </c>
      <c r="E7916" s="27">
        <v>0</v>
      </c>
    </row>
    <row r="7917" spans="1:5" x14ac:dyDescent="0.35">
      <c r="A7917" s="125"/>
      <c r="B7917" s="126"/>
      <c r="C7917" s="50" t="s">
        <v>205</v>
      </c>
      <c r="D7917" s="28">
        <v>0.85</v>
      </c>
      <c r="E7917" s="27">
        <v>0</v>
      </c>
    </row>
    <row r="7918" spans="1:5" x14ac:dyDescent="0.35">
      <c r="A7918" s="125"/>
      <c r="B7918" s="126"/>
      <c r="C7918" s="50" t="s">
        <v>206</v>
      </c>
      <c r="D7918" s="28">
        <v>0.9</v>
      </c>
      <c r="E7918" s="27">
        <v>0</v>
      </c>
    </row>
    <row r="7919" spans="1:5" x14ac:dyDescent="0.35">
      <c r="A7919" s="125"/>
      <c r="B7919" s="126"/>
      <c r="C7919" s="50" t="s">
        <v>207</v>
      </c>
      <c r="D7919" s="28">
        <v>0.95</v>
      </c>
      <c r="E7919" s="27">
        <v>0</v>
      </c>
    </row>
    <row r="7920" spans="1:5" x14ac:dyDescent="0.35">
      <c r="A7920" s="125"/>
      <c r="B7920" s="126"/>
      <c r="C7920" s="50" t="s">
        <v>208</v>
      </c>
      <c r="D7920" s="28">
        <v>1</v>
      </c>
      <c r="E7920" s="27">
        <v>0</v>
      </c>
    </row>
    <row r="7921" spans="1:5" x14ac:dyDescent="0.35">
      <c r="A7921" s="125"/>
      <c r="B7921" s="126"/>
      <c r="C7921" s="49" t="s">
        <v>134</v>
      </c>
      <c r="D7921" s="26" t="s">
        <v>136</v>
      </c>
      <c r="E7921" s="26" t="s">
        <v>136</v>
      </c>
    </row>
    <row r="7922" spans="1:5" x14ac:dyDescent="0.35">
      <c r="A7922" s="125"/>
      <c r="B7922" s="126"/>
    </row>
    <row r="7923" spans="1:5" x14ac:dyDescent="0.35">
      <c r="A7923" s="125"/>
      <c r="B7923" s="126"/>
    </row>
    <row r="7924" spans="1:5" x14ac:dyDescent="0.35">
      <c r="A7924" s="125"/>
      <c r="B7924" s="126"/>
    </row>
    <row r="7925" spans="1:5" x14ac:dyDescent="0.35">
      <c r="A7925" s="125">
        <f>A7900+1</f>
        <v>318</v>
      </c>
      <c r="B7925" s="126" t="str">
        <f>"Lista  "  &amp;A7925&amp; "  "&amp; LOOKUP(A7925,'entrada datos Urbanizacion'!$E$5:$E$148,'entrada datos Urbanizacion'!$I$5:$I$148)</f>
        <v>Lista  318  aparca bicicletas</v>
      </c>
      <c r="C7925" s="49" t="s">
        <v>252</v>
      </c>
      <c r="D7925" s="27">
        <v>0</v>
      </c>
      <c r="E7925" s="27">
        <v>0</v>
      </c>
    </row>
    <row r="7926" spans="1:5" x14ac:dyDescent="0.35">
      <c r="A7926" s="125"/>
      <c r="B7926" s="126"/>
      <c r="C7926" s="50" t="s">
        <v>189</v>
      </c>
      <c r="D7926" s="28">
        <v>0.05</v>
      </c>
      <c r="E7926" s="27">
        <v>0</v>
      </c>
    </row>
    <row r="7927" spans="1:5" x14ac:dyDescent="0.35">
      <c r="A7927" s="125"/>
      <c r="B7927" s="126"/>
      <c r="C7927" s="50" t="s">
        <v>190</v>
      </c>
      <c r="D7927" s="28">
        <v>0.1</v>
      </c>
      <c r="E7927" s="27">
        <v>0</v>
      </c>
    </row>
    <row r="7928" spans="1:5" x14ac:dyDescent="0.35">
      <c r="A7928" s="125"/>
      <c r="B7928" s="126"/>
      <c r="C7928" s="50" t="s">
        <v>191</v>
      </c>
      <c r="D7928" s="28">
        <v>0.15</v>
      </c>
      <c r="E7928" s="27">
        <v>0</v>
      </c>
    </row>
    <row r="7929" spans="1:5" x14ac:dyDescent="0.35">
      <c r="A7929" s="125"/>
      <c r="B7929" s="126"/>
      <c r="C7929" s="50" t="s">
        <v>192</v>
      </c>
      <c r="D7929" s="28">
        <v>0.2</v>
      </c>
      <c r="E7929" s="27">
        <v>0</v>
      </c>
    </row>
    <row r="7930" spans="1:5" x14ac:dyDescent="0.35">
      <c r="A7930" s="125"/>
      <c r="B7930" s="126"/>
      <c r="C7930" s="50" t="s">
        <v>193</v>
      </c>
      <c r="D7930" s="28">
        <v>0.25</v>
      </c>
      <c r="E7930" s="27">
        <v>0</v>
      </c>
    </row>
    <row r="7931" spans="1:5" x14ac:dyDescent="0.35">
      <c r="A7931" s="125"/>
      <c r="B7931" s="126"/>
      <c r="C7931" s="50" t="s">
        <v>194</v>
      </c>
      <c r="D7931" s="28">
        <v>0.3</v>
      </c>
      <c r="E7931" s="27">
        <v>0</v>
      </c>
    </row>
    <row r="7932" spans="1:5" x14ac:dyDescent="0.35">
      <c r="A7932" s="125"/>
      <c r="B7932" s="126"/>
      <c r="C7932" s="50" t="s">
        <v>195</v>
      </c>
      <c r="D7932" s="28">
        <v>0.35</v>
      </c>
      <c r="E7932" s="27">
        <v>0</v>
      </c>
    </row>
    <row r="7933" spans="1:5" x14ac:dyDescent="0.35">
      <c r="A7933" s="125"/>
      <c r="B7933" s="126"/>
      <c r="C7933" s="50" t="s">
        <v>196</v>
      </c>
      <c r="D7933" s="28">
        <v>0.4</v>
      </c>
      <c r="E7933" s="27">
        <v>0</v>
      </c>
    </row>
    <row r="7934" spans="1:5" x14ac:dyDescent="0.35">
      <c r="A7934" s="125"/>
      <c r="B7934" s="126"/>
      <c r="C7934" s="50" t="s">
        <v>197</v>
      </c>
      <c r="D7934" s="28">
        <v>0.45</v>
      </c>
      <c r="E7934" s="27">
        <v>0</v>
      </c>
    </row>
    <row r="7935" spans="1:5" x14ac:dyDescent="0.35">
      <c r="A7935" s="125"/>
      <c r="B7935" s="126"/>
      <c r="C7935" s="50" t="s">
        <v>198</v>
      </c>
      <c r="D7935" s="28">
        <v>0.5</v>
      </c>
      <c r="E7935" s="27">
        <v>0</v>
      </c>
    </row>
    <row r="7936" spans="1:5" x14ac:dyDescent="0.35">
      <c r="A7936" s="125"/>
      <c r="B7936" s="126"/>
      <c r="C7936" s="50" t="s">
        <v>199</v>
      </c>
      <c r="D7936" s="28">
        <v>0.55000000000000004</v>
      </c>
      <c r="E7936" s="27">
        <v>0</v>
      </c>
    </row>
    <row r="7937" spans="1:5" x14ac:dyDescent="0.35">
      <c r="A7937" s="125"/>
      <c r="B7937" s="126"/>
      <c r="C7937" s="50" t="s">
        <v>200</v>
      </c>
      <c r="D7937" s="28">
        <v>0.6</v>
      </c>
      <c r="E7937" s="27">
        <v>0</v>
      </c>
    </row>
    <row r="7938" spans="1:5" x14ac:dyDescent="0.35">
      <c r="A7938" s="125"/>
      <c r="B7938" s="126"/>
      <c r="C7938" s="50" t="s">
        <v>201</v>
      </c>
      <c r="D7938" s="28">
        <v>0.65</v>
      </c>
      <c r="E7938" s="27">
        <v>0</v>
      </c>
    </row>
    <row r="7939" spans="1:5" x14ac:dyDescent="0.35">
      <c r="A7939" s="125"/>
      <c r="B7939" s="126"/>
      <c r="C7939" s="50" t="s">
        <v>202</v>
      </c>
      <c r="D7939" s="28">
        <v>0.7</v>
      </c>
      <c r="E7939" s="27">
        <v>0</v>
      </c>
    </row>
    <row r="7940" spans="1:5" x14ac:dyDescent="0.35">
      <c r="A7940" s="125"/>
      <c r="B7940" s="126"/>
      <c r="C7940" s="50" t="s">
        <v>203</v>
      </c>
      <c r="D7940" s="28">
        <v>0.75</v>
      </c>
      <c r="E7940" s="27">
        <v>0</v>
      </c>
    </row>
    <row r="7941" spans="1:5" x14ac:dyDescent="0.35">
      <c r="A7941" s="125"/>
      <c r="B7941" s="126"/>
      <c r="C7941" s="50" t="s">
        <v>204</v>
      </c>
      <c r="D7941" s="28">
        <v>0.8</v>
      </c>
      <c r="E7941" s="27">
        <v>0</v>
      </c>
    </row>
    <row r="7942" spans="1:5" x14ac:dyDescent="0.35">
      <c r="A7942" s="125"/>
      <c r="B7942" s="126"/>
      <c r="C7942" s="50" t="s">
        <v>205</v>
      </c>
      <c r="D7942" s="28">
        <v>0.85</v>
      </c>
      <c r="E7942" s="27">
        <v>0</v>
      </c>
    </row>
    <row r="7943" spans="1:5" x14ac:dyDescent="0.35">
      <c r="A7943" s="125"/>
      <c r="B7943" s="126"/>
      <c r="C7943" s="50" t="s">
        <v>206</v>
      </c>
      <c r="D7943" s="28">
        <v>0.9</v>
      </c>
      <c r="E7943" s="27">
        <v>0</v>
      </c>
    </row>
    <row r="7944" spans="1:5" x14ac:dyDescent="0.35">
      <c r="A7944" s="125"/>
      <c r="B7944" s="126"/>
      <c r="C7944" s="50" t="s">
        <v>207</v>
      </c>
      <c r="D7944" s="28">
        <v>0.95</v>
      </c>
      <c r="E7944" s="27">
        <v>0</v>
      </c>
    </row>
    <row r="7945" spans="1:5" x14ac:dyDescent="0.35">
      <c r="A7945" s="125"/>
      <c r="B7945" s="126"/>
      <c r="C7945" s="50" t="s">
        <v>208</v>
      </c>
      <c r="D7945" s="28">
        <v>1</v>
      </c>
      <c r="E7945" s="27">
        <v>0</v>
      </c>
    </row>
    <row r="7946" spans="1:5" x14ac:dyDescent="0.35">
      <c r="A7946" s="125"/>
      <c r="B7946" s="126"/>
      <c r="C7946" s="49" t="s">
        <v>134</v>
      </c>
      <c r="D7946" s="26" t="s">
        <v>136</v>
      </c>
      <c r="E7946" s="26" t="s">
        <v>136</v>
      </c>
    </row>
    <row r="7947" spans="1:5" x14ac:dyDescent="0.35">
      <c r="A7947" s="125"/>
      <c r="B7947" s="126"/>
    </row>
    <row r="7948" spans="1:5" x14ac:dyDescent="0.35">
      <c r="A7948" s="125"/>
      <c r="B7948" s="126"/>
    </row>
    <row r="7949" spans="1:5" x14ac:dyDescent="0.35">
      <c r="A7949" s="125"/>
      <c r="B7949" s="126"/>
    </row>
    <row r="7950" spans="1:5" x14ac:dyDescent="0.35">
      <c r="A7950" s="125">
        <f>A7925+1</f>
        <v>319</v>
      </c>
      <c r="B7950" s="126" t="str">
        <f>"Lista  "  &amp;A7950&amp; "  "&amp; LOOKUP(A7950,'entrada datos Urbanizacion'!$E$5:$E$148,'entrada datos Urbanizacion'!$I$5:$I$148)</f>
        <v>Lista  319  otros</v>
      </c>
      <c r="C7950" s="49" t="s">
        <v>252</v>
      </c>
      <c r="D7950" s="27">
        <v>0</v>
      </c>
      <c r="E7950" s="27">
        <v>0</v>
      </c>
    </row>
    <row r="7951" spans="1:5" x14ac:dyDescent="0.35">
      <c r="A7951" s="125"/>
      <c r="B7951" s="126"/>
      <c r="C7951" s="50" t="s">
        <v>189</v>
      </c>
      <c r="D7951" s="28">
        <v>0.05</v>
      </c>
      <c r="E7951" s="27">
        <v>0</v>
      </c>
    </row>
    <row r="7952" spans="1:5" x14ac:dyDescent="0.35">
      <c r="A7952" s="125"/>
      <c r="B7952" s="126"/>
      <c r="C7952" s="50" t="s">
        <v>190</v>
      </c>
      <c r="D7952" s="28">
        <v>0.1</v>
      </c>
      <c r="E7952" s="27">
        <v>0</v>
      </c>
    </row>
    <row r="7953" spans="1:5" x14ac:dyDescent="0.35">
      <c r="A7953" s="125"/>
      <c r="B7953" s="126"/>
      <c r="C7953" s="50" t="s">
        <v>191</v>
      </c>
      <c r="D7953" s="28">
        <v>0.15</v>
      </c>
      <c r="E7953" s="27">
        <v>0</v>
      </c>
    </row>
    <row r="7954" spans="1:5" x14ac:dyDescent="0.35">
      <c r="A7954" s="125"/>
      <c r="B7954" s="126"/>
      <c r="C7954" s="50" t="s">
        <v>192</v>
      </c>
      <c r="D7954" s="28">
        <v>0.2</v>
      </c>
      <c r="E7954" s="27">
        <v>0</v>
      </c>
    </row>
    <row r="7955" spans="1:5" x14ac:dyDescent="0.35">
      <c r="A7955" s="125"/>
      <c r="B7955" s="126"/>
      <c r="C7955" s="50" t="s">
        <v>193</v>
      </c>
      <c r="D7955" s="28">
        <v>0.25</v>
      </c>
      <c r="E7955" s="27">
        <v>0</v>
      </c>
    </row>
    <row r="7956" spans="1:5" x14ac:dyDescent="0.35">
      <c r="A7956" s="125"/>
      <c r="B7956" s="126"/>
      <c r="C7956" s="50" t="s">
        <v>194</v>
      </c>
      <c r="D7956" s="28">
        <v>0.3</v>
      </c>
      <c r="E7956" s="27">
        <v>0</v>
      </c>
    </row>
    <row r="7957" spans="1:5" x14ac:dyDescent="0.35">
      <c r="A7957" s="125"/>
      <c r="B7957" s="126"/>
      <c r="C7957" s="50" t="s">
        <v>195</v>
      </c>
      <c r="D7957" s="28">
        <v>0.35</v>
      </c>
      <c r="E7957" s="27">
        <v>0</v>
      </c>
    </row>
    <row r="7958" spans="1:5" x14ac:dyDescent="0.35">
      <c r="A7958" s="125"/>
      <c r="B7958" s="126"/>
      <c r="C7958" s="50" t="s">
        <v>196</v>
      </c>
      <c r="D7958" s="28">
        <v>0.4</v>
      </c>
      <c r="E7958" s="27">
        <v>0</v>
      </c>
    </row>
    <row r="7959" spans="1:5" x14ac:dyDescent="0.35">
      <c r="A7959" s="125"/>
      <c r="B7959" s="126"/>
      <c r="C7959" s="50" t="s">
        <v>197</v>
      </c>
      <c r="D7959" s="28">
        <v>0.45</v>
      </c>
      <c r="E7959" s="27">
        <v>0</v>
      </c>
    </row>
    <row r="7960" spans="1:5" x14ac:dyDescent="0.35">
      <c r="A7960" s="125"/>
      <c r="B7960" s="126"/>
      <c r="C7960" s="50" t="s">
        <v>198</v>
      </c>
      <c r="D7960" s="28">
        <v>0.5</v>
      </c>
      <c r="E7960" s="27">
        <v>0</v>
      </c>
    </row>
    <row r="7961" spans="1:5" x14ac:dyDescent="0.35">
      <c r="A7961" s="125"/>
      <c r="B7961" s="126"/>
      <c r="C7961" s="50" t="s">
        <v>199</v>
      </c>
      <c r="D7961" s="28">
        <v>0.55000000000000004</v>
      </c>
      <c r="E7961" s="27">
        <v>0</v>
      </c>
    </row>
    <row r="7962" spans="1:5" x14ac:dyDescent="0.35">
      <c r="A7962" s="125"/>
      <c r="B7962" s="126"/>
      <c r="C7962" s="50" t="s">
        <v>200</v>
      </c>
      <c r="D7962" s="28">
        <v>0.6</v>
      </c>
      <c r="E7962" s="27">
        <v>0</v>
      </c>
    </row>
    <row r="7963" spans="1:5" x14ac:dyDescent="0.35">
      <c r="A7963" s="125"/>
      <c r="B7963" s="126"/>
      <c r="C7963" s="50" t="s">
        <v>201</v>
      </c>
      <c r="D7963" s="28">
        <v>0.65</v>
      </c>
      <c r="E7963" s="27">
        <v>0</v>
      </c>
    </row>
    <row r="7964" spans="1:5" x14ac:dyDescent="0.35">
      <c r="A7964" s="125"/>
      <c r="B7964" s="126"/>
      <c r="C7964" s="50" t="s">
        <v>202</v>
      </c>
      <c r="D7964" s="28">
        <v>0.7</v>
      </c>
      <c r="E7964" s="27">
        <v>0</v>
      </c>
    </row>
    <row r="7965" spans="1:5" x14ac:dyDescent="0.35">
      <c r="A7965" s="125"/>
      <c r="B7965" s="126"/>
      <c r="C7965" s="50" t="s">
        <v>203</v>
      </c>
      <c r="D7965" s="28">
        <v>0.75</v>
      </c>
      <c r="E7965" s="27">
        <v>0</v>
      </c>
    </row>
    <row r="7966" spans="1:5" x14ac:dyDescent="0.35">
      <c r="A7966" s="125"/>
      <c r="B7966" s="126"/>
      <c r="C7966" s="50" t="s">
        <v>204</v>
      </c>
      <c r="D7966" s="28">
        <v>0.8</v>
      </c>
      <c r="E7966" s="27">
        <v>0</v>
      </c>
    </row>
    <row r="7967" spans="1:5" x14ac:dyDescent="0.35">
      <c r="A7967" s="125"/>
      <c r="B7967" s="126"/>
      <c r="C7967" s="50" t="s">
        <v>205</v>
      </c>
      <c r="D7967" s="28">
        <v>0.85</v>
      </c>
      <c r="E7967" s="27">
        <v>0</v>
      </c>
    </row>
    <row r="7968" spans="1:5" x14ac:dyDescent="0.35">
      <c r="A7968" s="125"/>
      <c r="B7968" s="126"/>
      <c r="C7968" s="50" t="s">
        <v>206</v>
      </c>
      <c r="D7968" s="28">
        <v>0.9</v>
      </c>
      <c r="E7968" s="27">
        <v>0</v>
      </c>
    </row>
    <row r="7969" spans="1:5" x14ac:dyDescent="0.35">
      <c r="A7969" s="125"/>
      <c r="B7969" s="126"/>
      <c r="C7969" s="50" t="s">
        <v>207</v>
      </c>
      <c r="D7969" s="28">
        <v>0.95</v>
      </c>
      <c r="E7969" s="27">
        <v>0</v>
      </c>
    </row>
    <row r="7970" spans="1:5" x14ac:dyDescent="0.35">
      <c r="A7970" s="125"/>
      <c r="B7970" s="126"/>
      <c r="C7970" s="50" t="s">
        <v>208</v>
      </c>
      <c r="D7970" s="28">
        <v>1</v>
      </c>
      <c r="E7970" s="27">
        <v>0</v>
      </c>
    </row>
    <row r="7971" spans="1:5" x14ac:dyDescent="0.35">
      <c r="A7971" s="125"/>
      <c r="B7971" s="126"/>
      <c r="C7971" s="49" t="s">
        <v>134</v>
      </c>
      <c r="D7971" s="26" t="s">
        <v>136</v>
      </c>
      <c r="E7971" s="26" t="s">
        <v>136</v>
      </c>
    </row>
    <row r="7972" spans="1:5" x14ac:dyDescent="0.35">
      <c r="A7972" s="125"/>
      <c r="B7972" s="126"/>
    </row>
    <row r="7973" spans="1:5" x14ac:dyDescent="0.35">
      <c r="A7973" s="125"/>
      <c r="B7973" s="126"/>
    </row>
    <row r="7974" spans="1:5" x14ac:dyDescent="0.35">
      <c r="A7974" s="125"/>
      <c r="B7974" s="126"/>
    </row>
    <row r="7975" spans="1:5" x14ac:dyDescent="0.35">
      <c r="A7975" s="125">
        <f>A7950+1</f>
        <v>320</v>
      </c>
      <c r="B7975" s="126" t="str">
        <f>"Lista  "  &amp;A7975&amp; "  "&amp; LOOKUP(A7975,'entrada datos Urbanizacion'!$E$5:$E$148,'entrada datos Urbanizacion'!$I$5:$I$148)</f>
        <v>Lista  320  red abastecimiento</v>
      </c>
      <c r="C7975" s="49" t="s">
        <v>252</v>
      </c>
      <c r="D7975" s="27">
        <v>0</v>
      </c>
      <c r="E7975" s="27">
        <v>0</v>
      </c>
    </row>
    <row r="7976" spans="1:5" x14ac:dyDescent="0.35">
      <c r="A7976" s="125"/>
      <c r="B7976" s="126"/>
      <c r="C7976" s="50" t="s">
        <v>189</v>
      </c>
      <c r="D7976" s="28">
        <v>0.05</v>
      </c>
      <c r="E7976" s="27">
        <v>0</v>
      </c>
    </row>
    <row r="7977" spans="1:5" x14ac:dyDescent="0.35">
      <c r="A7977" s="125"/>
      <c r="B7977" s="126"/>
      <c r="C7977" s="50" t="s">
        <v>190</v>
      </c>
      <c r="D7977" s="28">
        <v>0.1</v>
      </c>
      <c r="E7977" s="27">
        <v>0</v>
      </c>
    </row>
    <row r="7978" spans="1:5" x14ac:dyDescent="0.35">
      <c r="A7978" s="125"/>
      <c r="B7978" s="126"/>
      <c r="C7978" s="50" t="s">
        <v>191</v>
      </c>
      <c r="D7978" s="28">
        <v>0.15</v>
      </c>
      <c r="E7978" s="27">
        <v>0</v>
      </c>
    </row>
    <row r="7979" spans="1:5" x14ac:dyDescent="0.35">
      <c r="A7979" s="125"/>
      <c r="B7979" s="126"/>
      <c r="C7979" s="50" t="s">
        <v>192</v>
      </c>
      <c r="D7979" s="28">
        <v>0.2</v>
      </c>
      <c r="E7979" s="27">
        <v>0</v>
      </c>
    </row>
    <row r="7980" spans="1:5" x14ac:dyDescent="0.35">
      <c r="A7980" s="125"/>
      <c r="B7980" s="126"/>
      <c r="C7980" s="50" t="s">
        <v>193</v>
      </c>
      <c r="D7980" s="28">
        <v>0.25</v>
      </c>
      <c r="E7980" s="27">
        <v>0</v>
      </c>
    </row>
    <row r="7981" spans="1:5" x14ac:dyDescent="0.35">
      <c r="A7981" s="125"/>
      <c r="B7981" s="126"/>
      <c r="C7981" s="50" t="s">
        <v>194</v>
      </c>
      <c r="D7981" s="28">
        <v>0.3</v>
      </c>
      <c r="E7981" s="27">
        <v>0</v>
      </c>
    </row>
    <row r="7982" spans="1:5" x14ac:dyDescent="0.35">
      <c r="A7982" s="125"/>
      <c r="B7982" s="126"/>
      <c r="C7982" s="50" t="s">
        <v>195</v>
      </c>
      <c r="D7982" s="28">
        <v>0.35</v>
      </c>
      <c r="E7982" s="27">
        <v>0</v>
      </c>
    </row>
    <row r="7983" spans="1:5" x14ac:dyDescent="0.35">
      <c r="A7983" s="125"/>
      <c r="B7983" s="126"/>
      <c r="C7983" s="50" t="s">
        <v>196</v>
      </c>
      <c r="D7983" s="28">
        <v>0.4</v>
      </c>
      <c r="E7983" s="27">
        <v>0</v>
      </c>
    </row>
    <row r="7984" spans="1:5" x14ac:dyDescent="0.35">
      <c r="A7984" s="125"/>
      <c r="B7984" s="126"/>
      <c r="C7984" s="50" t="s">
        <v>197</v>
      </c>
      <c r="D7984" s="28">
        <v>0.45</v>
      </c>
      <c r="E7984" s="27">
        <v>0</v>
      </c>
    </row>
    <row r="7985" spans="1:5" x14ac:dyDescent="0.35">
      <c r="A7985" s="125"/>
      <c r="B7985" s="126"/>
      <c r="C7985" s="50" t="s">
        <v>198</v>
      </c>
      <c r="D7985" s="28">
        <v>0.5</v>
      </c>
      <c r="E7985" s="27">
        <v>0</v>
      </c>
    </row>
    <row r="7986" spans="1:5" x14ac:dyDescent="0.35">
      <c r="A7986" s="125"/>
      <c r="B7986" s="126"/>
      <c r="C7986" s="50" t="s">
        <v>199</v>
      </c>
      <c r="D7986" s="28">
        <v>0.55000000000000004</v>
      </c>
      <c r="E7986" s="27">
        <v>0</v>
      </c>
    </row>
    <row r="7987" spans="1:5" x14ac:dyDescent="0.35">
      <c r="A7987" s="125"/>
      <c r="B7987" s="126"/>
      <c r="C7987" s="50" t="s">
        <v>200</v>
      </c>
      <c r="D7987" s="28">
        <v>0.6</v>
      </c>
      <c r="E7987" s="27">
        <v>0</v>
      </c>
    </row>
    <row r="7988" spans="1:5" x14ac:dyDescent="0.35">
      <c r="A7988" s="125"/>
      <c r="B7988" s="126"/>
      <c r="C7988" s="50" t="s">
        <v>201</v>
      </c>
      <c r="D7988" s="28">
        <v>0.65</v>
      </c>
      <c r="E7988" s="27">
        <v>0</v>
      </c>
    </row>
    <row r="7989" spans="1:5" x14ac:dyDescent="0.35">
      <c r="A7989" s="125"/>
      <c r="B7989" s="126"/>
      <c r="C7989" s="50" t="s">
        <v>202</v>
      </c>
      <c r="D7989" s="28">
        <v>0.7</v>
      </c>
      <c r="E7989" s="27">
        <v>0</v>
      </c>
    </row>
    <row r="7990" spans="1:5" x14ac:dyDescent="0.35">
      <c r="A7990" s="125"/>
      <c r="B7990" s="126"/>
      <c r="C7990" s="50" t="s">
        <v>203</v>
      </c>
      <c r="D7990" s="28">
        <v>0.75</v>
      </c>
      <c r="E7990" s="27">
        <v>0</v>
      </c>
    </row>
    <row r="7991" spans="1:5" x14ac:dyDescent="0.35">
      <c r="A7991" s="125"/>
      <c r="B7991" s="126"/>
      <c r="C7991" s="50" t="s">
        <v>204</v>
      </c>
      <c r="D7991" s="28">
        <v>0.8</v>
      </c>
      <c r="E7991" s="27">
        <v>0</v>
      </c>
    </row>
    <row r="7992" spans="1:5" x14ac:dyDescent="0.35">
      <c r="A7992" s="125"/>
      <c r="B7992" s="126"/>
      <c r="C7992" s="50" t="s">
        <v>205</v>
      </c>
      <c r="D7992" s="28">
        <v>0.85</v>
      </c>
      <c r="E7992" s="27">
        <v>0</v>
      </c>
    </row>
    <row r="7993" spans="1:5" x14ac:dyDescent="0.35">
      <c r="A7993" s="125"/>
      <c r="B7993" s="126"/>
      <c r="C7993" s="50" t="s">
        <v>206</v>
      </c>
      <c r="D7993" s="28">
        <v>0.9</v>
      </c>
      <c r="E7993" s="27">
        <v>0</v>
      </c>
    </row>
    <row r="7994" spans="1:5" x14ac:dyDescent="0.35">
      <c r="A7994" s="125"/>
      <c r="B7994" s="126"/>
      <c r="C7994" s="50" t="s">
        <v>207</v>
      </c>
      <c r="D7994" s="28">
        <v>0.95</v>
      </c>
      <c r="E7994" s="27">
        <v>0</v>
      </c>
    </row>
    <row r="7995" spans="1:5" x14ac:dyDescent="0.35">
      <c r="A7995" s="125"/>
      <c r="B7995" s="126"/>
      <c r="C7995" s="50" t="s">
        <v>208</v>
      </c>
      <c r="D7995" s="28">
        <v>1</v>
      </c>
      <c r="E7995" s="27">
        <v>0</v>
      </c>
    </row>
    <row r="7996" spans="1:5" x14ac:dyDescent="0.35">
      <c r="A7996" s="125"/>
      <c r="B7996" s="126"/>
      <c r="C7996" s="49" t="s">
        <v>134</v>
      </c>
      <c r="D7996" s="26" t="s">
        <v>136</v>
      </c>
      <c r="E7996" s="26" t="s">
        <v>136</v>
      </c>
    </row>
    <row r="7997" spans="1:5" x14ac:dyDescent="0.35">
      <c r="A7997" s="125"/>
      <c r="B7997" s="126"/>
    </row>
    <row r="7998" spans="1:5" x14ac:dyDescent="0.35">
      <c r="A7998" s="125"/>
      <c r="B7998" s="126"/>
    </row>
    <row r="7999" spans="1:5" x14ac:dyDescent="0.35">
      <c r="A7999" s="125"/>
      <c r="B7999" s="126"/>
    </row>
    <row r="8000" spans="1:5" x14ac:dyDescent="0.35">
      <c r="A8000" s="125">
        <f>A7975+1</f>
        <v>321</v>
      </c>
      <c r="B8000" s="126" t="str">
        <f>"Lista  "  &amp;A8000&amp; "  "&amp; LOOKUP(A8000,'entrada datos Urbanizacion'!$E$5:$E$148,'entrada datos Urbanizacion'!$I$5:$I$148)</f>
        <v>Lista  321  red saneamiento</v>
      </c>
      <c r="C8000" s="49" t="s">
        <v>252</v>
      </c>
      <c r="D8000" s="27">
        <v>0</v>
      </c>
      <c r="E8000" s="27">
        <v>0</v>
      </c>
    </row>
    <row r="8001" spans="1:5" x14ac:dyDescent="0.35">
      <c r="A8001" s="125"/>
      <c r="B8001" s="126"/>
      <c r="C8001" s="50" t="s">
        <v>189</v>
      </c>
      <c r="D8001" s="28">
        <v>0.05</v>
      </c>
      <c r="E8001" s="27">
        <v>0</v>
      </c>
    </row>
    <row r="8002" spans="1:5" x14ac:dyDescent="0.35">
      <c r="A8002" s="125"/>
      <c r="B8002" s="126"/>
      <c r="C8002" s="50" t="s">
        <v>190</v>
      </c>
      <c r="D8002" s="28">
        <v>0.1</v>
      </c>
      <c r="E8002" s="27">
        <v>0</v>
      </c>
    </row>
    <row r="8003" spans="1:5" x14ac:dyDescent="0.35">
      <c r="A8003" s="125"/>
      <c r="B8003" s="126"/>
      <c r="C8003" s="50" t="s">
        <v>191</v>
      </c>
      <c r="D8003" s="28">
        <v>0.15</v>
      </c>
      <c r="E8003" s="27">
        <v>0</v>
      </c>
    </row>
    <row r="8004" spans="1:5" x14ac:dyDescent="0.35">
      <c r="A8004" s="125"/>
      <c r="B8004" s="126"/>
      <c r="C8004" s="50" t="s">
        <v>192</v>
      </c>
      <c r="D8004" s="28">
        <v>0.2</v>
      </c>
      <c r="E8004" s="27">
        <v>0</v>
      </c>
    </row>
    <row r="8005" spans="1:5" x14ac:dyDescent="0.35">
      <c r="A8005" s="125"/>
      <c r="B8005" s="126"/>
      <c r="C8005" s="50" t="s">
        <v>193</v>
      </c>
      <c r="D8005" s="28">
        <v>0.25</v>
      </c>
      <c r="E8005" s="27">
        <v>0</v>
      </c>
    </row>
    <row r="8006" spans="1:5" x14ac:dyDescent="0.35">
      <c r="A8006" s="125"/>
      <c r="B8006" s="126"/>
      <c r="C8006" s="50" t="s">
        <v>194</v>
      </c>
      <c r="D8006" s="28">
        <v>0.3</v>
      </c>
      <c r="E8006" s="27">
        <v>0</v>
      </c>
    </row>
    <row r="8007" spans="1:5" x14ac:dyDescent="0.35">
      <c r="A8007" s="125"/>
      <c r="B8007" s="126"/>
      <c r="C8007" s="50" t="s">
        <v>195</v>
      </c>
      <c r="D8007" s="28">
        <v>0.35</v>
      </c>
      <c r="E8007" s="27">
        <v>0</v>
      </c>
    </row>
    <row r="8008" spans="1:5" x14ac:dyDescent="0.35">
      <c r="A8008" s="125"/>
      <c r="B8008" s="126"/>
      <c r="C8008" s="50" t="s">
        <v>196</v>
      </c>
      <c r="D8008" s="28">
        <v>0.4</v>
      </c>
      <c r="E8008" s="27">
        <v>0</v>
      </c>
    </row>
    <row r="8009" spans="1:5" x14ac:dyDescent="0.35">
      <c r="A8009" s="125"/>
      <c r="B8009" s="126"/>
      <c r="C8009" s="50" t="s">
        <v>197</v>
      </c>
      <c r="D8009" s="28">
        <v>0.45</v>
      </c>
      <c r="E8009" s="27">
        <v>0</v>
      </c>
    </row>
    <row r="8010" spans="1:5" x14ac:dyDescent="0.35">
      <c r="A8010" s="125"/>
      <c r="B8010" s="126"/>
      <c r="C8010" s="50" t="s">
        <v>198</v>
      </c>
      <c r="D8010" s="28">
        <v>0.5</v>
      </c>
      <c r="E8010" s="27">
        <v>0</v>
      </c>
    </row>
    <row r="8011" spans="1:5" x14ac:dyDescent="0.35">
      <c r="A8011" s="125"/>
      <c r="B8011" s="126"/>
      <c r="C8011" s="50" t="s">
        <v>199</v>
      </c>
      <c r="D8011" s="28">
        <v>0.55000000000000004</v>
      </c>
      <c r="E8011" s="27">
        <v>0</v>
      </c>
    </row>
    <row r="8012" spans="1:5" x14ac:dyDescent="0.35">
      <c r="A8012" s="125"/>
      <c r="B8012" s="126"/>
      <c r="C8012" s="50" t="s">
        <v>200</v>
      </c>
      <c r="D8012" s="28">
        <v>0.6</v>
      </c>
      <c r="E8012" s="27">
        <v>0</v>
      </c>
    </row>
    <row r="8013" spans="1:5" x14ac:dyDescent="0.35">
      <c r="A8013" s="125"/>
      <c r="B8013" s="126"/>
      <c r="C8013" s="50" t="s">
        <v>201</v>
      </c>
      <c r="D8013" s="28">
        <v>0.65</v>
      </c>
      <c r="E8013" s="27">
        <v>0</v>
      </c>
    </row>
    <row r="8014" spans="1:5" x14ac:dyDescent="0.35">
      <c r="A8014" s="125"/>
      <c r="B8014" s="126"/>
      <c r="C8014" s="50" t="s">
        <v>202</v>
      </c>
      <c r="D8014" s="28">
        <v>0.7</v>
      </c>
      <c r="E8014" s="27">
        <v>0</v>
      </c>
    </row>
    <row r="8015" spans="1:5" x14ac:dyDescent="0.35">
      <c r="A8015" s="125"/>
      <c r="B8015" s="126"/>
      <c r="C8015" s="50" t="s">
        <v>203</v>
      </c>
      <c r="D8015" s="28">
        <v>0.75</v>
      </c>
      <c r="E8015" s="27">
        <v>0</v>
      </c>
    </row>
    <row r="8016" spans="1:5" x14ac:dyDescent="0.35">
      <c r="A8016" s="125"/>
      <c r="B8016" s="126"/>
      <c r="C8016" s="50" t="s">
        <v>204</v>
      </c>
      <c r="D8016" s="28">
        <v>0.8</v>
      </c>
      <c r="E8016" s="27">
        <v>0</v>
      </c>
    </row>
    <row r="8017" spans="1:5" x14ac:dyDescent="0.35">
      <c r="A8017" s="125"/>
      <c r="B8017" s="126"/>
      <c r="C8017" s="50" t="s">
        <v>205</v>
      </c>
      <c r="D8017" s="28">
        <v>0.85</v>
      </c>
      <c r="E8017" s="27">
        <v>0</v>
      </c>
    </row>
    <row r="8018" spans="1:5" x14ac:dyDescent="0.35">
      <c r="A8018" s="125"/>
      <c r="B8018" s="126"/>
      <c r="C8018" s="50" t="s">
        <v>206</v>
      </c>
      <c r="D8018" s="28">
        <v>0.9</v>
      </c>
      <c r="E8018" s="27">
        <v>0</v>
      </c>
    </row>
    <row r="8019" spans="1:5" x14ac:dyDescent="0.35">
      <c r="A8019" s="125"/>
      <c r="B8019" s="126"/>
      <c r="C8019" s="50" t="s">
        <v>207</v>
      </c>
      <c r="D8019" s="28">
        <v>0.95</v>
      </c>
      <c r="E8019" s="27">
        <v>0</v>
      </c>
    </row>
    <row r="8020" spans="1:5" x14ac:dyDescent="0.35">
      <c r="A8020" s="125"/>
      <c r="B8020" s="126"/>
      <c r="C8020" s="50" t="s">
        <v>208</v>
      </c>
      <c r="D8020" s="28">
        <v>1</v>
      </c>
      <c r="E8020" s="27">
        <v>0</v>
      </c>
    </row>
    <row r="8021" spans="1:5" x14ac:dyDescent="0.35">
      <c r="A8021" s="125"/>
      <c r="B8021" s="126"/>
      <c r="C8021" s="49" t="s">
        <v>134</v>
      </c>
      <c r="D8021" s="26" t="s">
        <v>136</v>
      </c>
      <c r="E8021" s="26" t="s">
        <v>136</v>
      </c>
    </row>
    <row r="8022" spans="1:5" x14ac:dyDescent="0.35">
      <c r="A8022" s="125"/>
      <c r="B8022" s="126"/>
    </row>
    <row r="8023" spans="1:5" x14ac:dyDescent="0.35">
      <c r="A8023" s="125"/>
      <c r="B8023" s="126"/>
    </row>
    <row r="8024" spans="1:5" x14ac:dyDescent="0.35">
      <c r="A8024" s="125"/>
      <c r="B8024" s="126"/>
    </row>
    <row r="8025" spans="1:5" x14ac:dyDescent="0.35">
      <c r="A8025" s="125">
        <f>A8000+1</f>
        <v>322</v>
      </c>
      <c r="B8025" s="126" t="str">
        <f>"Lista  "  &amp;A8025&amp; "  "&amp; LOOKUP(A8025,'entrada datos Urbanizacion'!$E$5:$E$148,'entrada datos Urbanizacion'!$I$5:$I$148)</f>
        <v>Lista  322  red electricidad</v>
      </c>
      <c r="C8025" s="49" t="s">
        <v>252</v>
      </c>
      <c r="D8025" s="27">
        <v>0</v>
      </c>
      <c r="E8025" s="27">
        <v>0</v>
      </c>
    </row>
    <row r="8026" spans="1:5" x14ac:dyDescent="0.35">
      <c r="A8026" s="125"/>
      <c r="B8026" s="126"/>
      <c r="C8026" s="50" t="s">
        <v>189</v>
      </c>
      <c r="D8026" s="28">
        <v>0.05</v>
      </c>
      <c r="E8026" s="27">
        <v>0</v>
      </c>
    </row>
    <row r="8027" spans="1:5" x14ac:dyDescent="0.35">
      <c r="A8027" s="125"/>
      <c r="B8027" s="126"/>
      <c r="C8027" s="50" t="s">
        <v>190</v>
      </c>
      <c r="D8027" s="28">
        <v>0.1</v>
      </c>
      <c r="E8027" s="27">
        <v>0</v>
      </c>
    </row>
    <row r="8028" spans="1:5" x14ac:dyDescent="0.35">
      <c r="A8028" s="125"/>
      <c r="B8028" s="126"/>
      <c r="C8028" s="50" t="s">
        <v>191</v>
      </c>
      <c r="D8028" s="28">
        <v>0.15</v>
      </c>
      <c r="E8028" s="27">
        <v>0</v>
      </c>
    </row>
    <row r="8029" spans="1:5" x14ac:dyDescent="0.35">
      <c r="A8029" s="125"/>
      <c r="B8029" s="126"/>
      <c r="C8029" s="50" t="s">
        <v>192</v>
      </c>
      <c r="D8029" s="28">
        <v>0.2</v>
      </c>
      <c r="E8029" s="27">
        <v>0</v>
      </c>
    </row>
    <row r="8030" spans="1:5" x14ac:dyDescent="0.35">
      <c r="A8030" s="125"/>
      <c r="B8030" s="126"/>
      <c r="C8030" s="50" t="s">
        <v>193</v>
      </c>
      <c r="D8030" s="28">
        <v>0.25</v>
      </c>
      <c r="E8030" s="27">
        <v>0</v>
      </c>
    </row>
    <row r="8031" spans="1:5" x14ac:dyDescent="0.35">
      <c r="A8031" s="125"/>
      <c r="B8031" s="126"/>
      <c r="C8031" s="50" t="s">
        <v>194</v>
      </c>
      <c r="D8031" s="28">
        <v>0.3</v>
      </c>
      <c r="E8031" s="27">
        <v>0</v>
      </c>
    </row>
    <row r="8032" spans="1:5" x14ac:dyDescent="0.35">
      <c r="A8032" s="125"/>
      <c r="B8032" s="126"/>
      <c r="C8032" s="50" t="s">
        <v>195</v>
      </c>
      <c r="D8032" s="28">
        <v>0.35</v>
      </c>
      <c r="E8032" s="27">
        <v>0</v>
      </c>
    </row>
    <row r="8033" spans="1:5" x14ac:dyDescent="0.35">
      <c r="A8033" s="125"/>
      <c r="B8033" s="126"/>
      <c r="C8033" s="50" t="s">
        <v>196</v>
      </c>
      <c r="D8033" s="28">
        <v>0.4</v>
      </c>
      <c r="E8033" s="27">
        <v>0</v>
      </c>
    </row>
    <row r="8034" spans="1:5" x14ac:dyDescent="0.35">
      <c r="A8034" s="125"/>
      <c r="B8034" s="126"/>
      <c r="C8034" s="50" t="s">
        <v>197</v>
      </c>
      <c r="D8034" s="28">
        <v>0.45</v>
      </c>
      <c r="E8034" s="27">
        <v>0</v>
      </c>
    </row>
    <row r="8035" spans="1:5" x14ac:dyDescent="0.35">
      <c r="A8035" s="125"/>
      <c r="B8035" s="126"/>
      <c r="C8035" s="50" t="s">
        <v>198</v>
      </c>
      <c r="D8035" s="28">
        <v>0.5</v>
      </c>
      <c r="E8035" s="27">
        <v>0</v>
      </c>
    </row>
    <row r="8036" spans="1:5" x14ac:dyDescent="0.35">
      <c r="A8036" s="125"/>
      <c r="B8036" s="126"/>
      <c r="C8036" s="50" t="s">
        <v>199</v>
      </c>
      <c r="D8036" s="28">
        <v>0.55000000000000004</v>
      </c>
      <c r="E8036" s="27">
        <v>0</v>
      </c>
    </row>
    <row r="8037" spans="1:5" x14ac:dyDescent="0.35">
      <c r="A8037" s="125"/>
      <c r="B8037" s="126"/>
      <c r="C8037" s="50" t="s">
        <v>200</v>
      </c>
      <c r="D8037" s="28">
        <v>0.6</v>
      </c>
      <c r="E8037" s="27">
        <v>0</v>
      </c>
    </row>
    <row r="8038" spans="1:5" x14ac:dyDescent="0.35">
      <c r="A8038" s="125"/>
      <c r="B8038" s="126"/>
      <c r="C8038" s="50" t="s">
        <v>201</v>
      </c>
      <c r="D8038" s="28">
        <v>0.65</v>
      </c>
      <c r="E8038" s="27">
        <v>0</v>
      </c>
    </row>
    <row r="8039" spans="1:5" x14ac:dyDescent="0.35">
      <c r="A8039" s="125"/>
      <c r="B8039" s="126"/>
      <c r="C8039" s="50" t="s">
        <v>202</v>
      </c>
      <c r="D8039" s="28">
        <v>0.7</v>
      </c>
      <c r="E8039" s="27">
        <v>0</v>
      </c>
    </row>
    <row r="8040" spans="1:5" x14ac:dyDescent="0.35">
      <c r="A8040" s="125"/>
      <c r="B8040" s="126"/>
      <c r="C8040" s="50" t="s">
        <v>203</v>
      </c>
      <c r="D8040" s="28">
        <v>0.75</v>
      </c>
      <c r="E8040" s="27">
        <v>0</v>
      </c>
    </row>
    <row r="8041" spans="1:5" x14ac:dyDescent="0.35">
      <c r="A8041" s="125"/>
      <c r="B8041" s="126"/>
      <c r="C8041" s="50" t="s">
        <v>204</v>
      </c>
      <c r="D8041" s="28">
        <v>0.8</v>
      </c>
      <c r="E8041" s="27">
        <v>0</v>
      </c>
    </row>
    <row r="8042" spans="1:5" x14ac:dyDescent="0.35">
      <c r="A8042" s="125"/>
      <c r="B8042" s="126"/>
      <c r="C8042" s="50" t="s">
        <v>205</v>
      </c>
      <c r="D8042" s="28">
        <v>0.85</v>
      </c>
      <c r="E8042" s="27">
        <v>0</v>
      </c>
    </row>
    <row r="8043" spans="1:5" x14ac:dyDescent="0.35">
      <c r="A8043" s="125"/>
      <c r="B8043" s="126"/>
      <c r="C8043" s="50" t="s">
        <v>206</v>
      </c>
      <c r="D8043" s="28">
        <v>0.9</v>
      </c>
      <c r="E8043" s="27">
        <v>0</v>
      </c>
    </row>
    <row r="8044" spans="1:5" x14ac:dyDescent="0.35">
      <c r="A8044" s="125"/>
      <c r="B8044" s="126"/>
      <c r="C8044" s="50" t="s">
        <v>207</v>
      </c>
      <c r="D8044" s="28">
        <v>0.95</v>
      </c>
      <c r="E8044" s="27">
        <v>0</v>
      </c>
    </row>
    <row r="8045" spans="1:5" x14ac:dyDescent="0.35">
      <c r="A8045" s="125"/>
      <c r="B8045" s="126"/>
      <c r="C8045" s="50" t="s">
        <v>208</v>
      </c>
      <c r="D8045" s="28">
        <v>1</v>
      </c>
      <c r="E8045" s="27">
        <v>0</v>
      </c>
    </row>
    <row r="8046" spans="1:5" x14ac:dyDescent="0.35">
      <c r="A8046" s="125"/>
      <c r="B8046" s="126"/>
      <c r="C8046" s="49" t="s">
        <v>134</v>
      </c>
      <c r="D8046" s="26" t="s">
        <v>136</v>
      </c>
      <c r="E8046" s="26" t="s">
        <v>136</v>
      </c>
    </row>
    <row r="8047" spans="1:5" x14ac:dyDescent="0.35">
      <c r="A8047" s="125"/>
      <c r="B8047" s="126"/>
    </row>
    <row r="8048" spans="1:5" x14ac:dyDescent="0.35">
      <c r="A8048" s="125"/>
      <c r="B8048" s="126"/>
    </row>
    <row r="8049" spans="1:5" x14ac:dyDescent="0.35">
      <c r="A8049" s="125"/>
      <c r="B8049" s="126"/>
    </row>
    <row r="8050" spans="1:5" x14ac:dyDescent="0.35">
      <c r="A8050" s="125">
        <f>A8025+1</f>
        <v>323</v>
      </c>
      <c r="B8050" s="126" t="str">
        <f>"Lista  "  &amp;A8050&amp; "  "&amp; LOOKUP(A8050,'entrada datos Urbanizacion'!$E$5:$E$148,'entrada datos Urbanizacion'!$I$5:$I$148)</f>
        <v>Lista  323  red gas</v>
      </c>
      <c r="C8050" s="49" t="s">
        <v>252</v>
      </c>
      <c r="D8050" s="27">
        <v>0</v>
      </c>
      <c r="E8050" s="27">
        <v>0</v>
      </c>
    </row>
    <row r="8051" spans="1:5" x14ac:dyDescent="0.35">
      <c r="A8051" s="125"/>
      <c r="B8051" s="126"/>
      <c r="C8051" s="50" t="s">
        <v>189</v>
      </c>
      <c r="D8051" s="28">
        <v>0.05</v>
      </c>
      <c r="E8051" s="27">
        <v>0</v>
      </c>
    </row>
    <row r="8052" spans="1:5" x14ac:dyDescent="0.35">
      <c r="A8052" s="125"/>
      <c r="B8052" s="126"/>
      <c r="C8052" s="50" t="s">
        <v>190</v>
      </c>
      <c r="D8052" s="28">
        <v>0.1</v>
      </c>
      <c r="E8052" s="27">
        <v>0</v>
      </c>
    </row>
    <row r="8053" spans="1:5" x14ac:dyDescent="0.35">
      <c r="A8053" s="125"/>
      <c r="B8053" s="126"/>
      <c r="C8053" s="50" t="s">
        <v>191</v>
      </c>
      <c r="D8053" s="28">
        <v>0.15</v>
      </c>
      <c r="E8053" s="27">
        <v>0</v>
      </c>
    </row>
    <row r="8054" spans="1:5" x14ac:dyDescent="0.35">
      <c r="A8054" s="125"/>
      <c r="B8054" s="126"/>
      <c r="C8054" s="50" t="s">
        <v>192</v>
      </c>
      <c r="D8054" s="28">
        <v>0.2</v>
      </c>
      <c r="E8054" s="27">
        <v>0</v>
      </c>
    </row>
    <row r="8055" spans="1:5" x14ac:dyDescent="0.35">
      <c r="A8055" s="125"/>
      <c r="B8055" s="126"/>
      <c r="C8055" s="50" t="s">
        <v>193</v>
      </c>
      <c r="D8055" s="28">
        <v>0.25</v>
      </c>
      <c r="E8055" s="27">
        <v>0</v>
      </c>
    </row>
    <row r="8056" spans="1:5" x14ac:dyDescent="0.35">
      <c r="A8056" s="125"/>
      <c r="B8056" s="126"/>
      <c r="C8056" s="50" t="s">
        <v>194</v>
      </c>
      <c r="D8056" s="28">
        <v>0.3</v>
      </c>
      <c r="E8056" s="27">
        <v>0</v>
      </c>
    </row>
    <row r="8057" spans="1:5" x14ac:dyDescent="0.35">
      <c r="A8057" s="125"/>
      <c r="B8057" s="126"/>
      <c r="C8057" s="50" t="s">
        <v>195</v>
      </c>
      <c r="D8057" s="28">
        <v>0.35</v>
      </c>
      <c r="E8057" s="27">
        <v>0</v>
      </c>
    </row>
    <row r="8058" spans="1:5" x14ac:dyDescent="0.35">
      <c r="A8058" s="125"/>
      <c r="B8058" s="126"/>
      <c r="C8058" s="50" t="s">
        <v>196</v>
      </c>
      <c r="D8058" s="28">
        <v>0.4</v>
      </c>
      <c r="E8058" s="27">
        <v>0</v>
      </c>
    </row>
    <row r="8059" spans="1:5" x14ac:dyDescent="0.35">
      <c r="A8059" s="125"/>
      <c r="B8059" s="126"/>
      <c r="C8059" s="50" t="s">
        <v>197</v>
      </c>
      <c r="D8059" s="28">
        <v>0.45</v>
      </c>
      <c r="E8059" s="27">
        <v>0</v>
      </c>
    </row>
    <row r="8060" spans="1:5" x14ac:dyDescent="0.35">
      <c r="A8060" s="125"/>
      <c r="B8060" s="126"/>
      <c r="C8060" s="50" t="s">
        <v>198</v>
      </c>
      <c r="D8060" s="28">
        <v>0.5</v>
      </c>
      <c r="E8060" s="27">
        <v>0</v>
      </c>
    </row>
    <row r="8061" spans="1:5" x14ac:dyDescent="0.35">
      <c r="A8061" s="125"/>
      <c r="B8061" s="126"/>
      <c r="C8061" s="50" t="s">
        <v>199</v>
      </c>
      <c r="D8061" s="28">
        <v>0.55000000000000004</v>
      </c>
      <c r="E8061" s="27">
        <v>0</v>
      </c>
    </row>
    <row r="8062" spans="1:5" x14ac:dyDescent="0.35">
      <c r="A8062" s="125"/>
      <c r="B8062" s="126"/>
      <c r="C8062" s="50" t="s">
        <v>200</v>
      </c>
      <c r="D8062" s="28">
        <v>0.6</v>
      </c>
      <c r="E8062" s="27">
        <v>0</v>
      </c>
    </row>
    <row r="8063" spans="1:5" x14ac:dyDescent="0.35">
      <c r="A8063" s="125"/>
      <c r="B8063" s="126"/>
      <c r="C8063" s="50" t="s">
        <v>201</v>
      </c>
      <c r="D8063" s="28">
        <v>0.65</v>
      </c>
      <c r="E8063" s="27">
        <v>0</v>
      </c>
    </row>
    <row r="8064" spans="1:5" x14ac:dyDescent="0.35">
      <c r="A8064" s="125"/>
      <c r="B8064" s="126"/>
      <c r="C8064" s="50" t="s">
        <v>202</v>
      </c>
      <c r="D8064" s="28">
        <v>0.7</v>
      </c>
      <c r="E8064" s="27">
        <v>0</v>
      </c>
    </row>
    <row r="8065" spans="1:5" x14ac:dyDescent="0.35">
      <c r="A8065" s="125"/>
      <c r="B8065" s="126"/>
      <c r="C8065" s="50" t="s">
        <v>203</v>
      </c>
      <c r="D8065" s="28">
        <v>0.75</v>
      </c>
      <c r="E8065" s="27">
        <v>0</v>
      </c>
    </row>
    <row r="8066" spans="1:5" x14ac:dyDescent="0.35">
      <c r="A8066" s="125"/>
      <c r="B8066" s="126"/>
      <c r="C8066" s="50" t="s">
        <v>204</v>
      </c>
      <c r="D8066" s="28">
        <v>0.8</v>
      </c>
      <c r="E8066" s="27">
        <v>0</v>
      </c>
    </row>
    <row r="8067" spans="1:5" x14ac:dyDescent="0.35">
      <c r="A8067" s="125"/>
      <c r="B8067" s="126"/>
      <c r="C8067" s="50" t="s">
        <v>205</v>
      </c>
      <c r="D8067" s="28">
        <v>0.85</v>
      </c>
      <c r="E8067" s="27">
        <v>0</v>
      </c>
    </row>
    <row r="8068" spans="1:5" x14ac:dyDescent="0.35">
      <c r="A8068" s="125"/>
      <c r="B8068" s="126"/>
      <c r="C8068" s="50" t="s">
        <v>206</v>
      </c>
      <c r="D8068" s="28">
        <v>0.9</v>
      </c>
      <c r="E8068" s="27">
        <v>0</v>
      </c>
    </row>
    <row r="8069" spans="1:5" x14ac:dyDescent="0.35">
      <c r="A8069" s="125"/>
      <c r="B8069" s="126"/>
      <c r="C8069" s="50" t="s">
        <v>207</v>
      </c>
      <c r="D8069" s="28">
        <v>0.95</v>
      </c>
      <c r="E8069" s="27">
        <v>0</v>
      </c>
    </row>
    <row r="8070" spans="1:5" x14ac:dyDescent="0.35">
      <c r="A8070" s="125"/>
      <c r="B8070" s="126"/>
      <c r="C8070" s="50" t="s">
        <v>208</v>
      </c>
      <c r="D8070" s="28">
        <v>1</v>
      </c>
      <c r="E8070" s="27">
        <v>0</v>
      </c>
    </row>
    <row r="8071" spans="1:5" x14ac:dyDescent="0.35">
      <c r="A8071" s="125"/>
      <c r="B8071" s="126"/>
      <c r="C8071" s="49" t="s">
        <v>134</v>
      </c>
      <c r="D8071" s="26" t="s">
        <v>136</v>
      </c>
      <c r="E8071" s="26" t="s">
        <v>136</v>
      </c>
    </row>
    <row r="8072" spans="1:5" x14ac:dyDescent="0.35">
      <c r="A8072" s="125"/>
      <c r="B8072" s="126"/>
    </row>
    <row r="8073" spans="1:5" x14ac:dyDescent="0.35">
      <c r="A8073" s="125"/>
      <c r="B8073" s="126"/>
    </row>
    <row r="8074" spans="1:5" x14ac:dyDescent="0.35">
      <c r="A8074" s="125"/>
      <c r="B8074" s="126"/>
    </row>
    <row r="8075" spans="1:5" x14ac:dyDescent="0.35">
      <c r="A8075" s="125">
        <f>A8050+1</f>
        <v>324</v>
      </c>
      <c r="B8075" s="126" t="str">
        <f>"Lista  "  &amp;A8075&amp; "  "&amp; LOOKUP(A8075,'entrada datos Urbanizacion'!$E$5:$E$148,'entrada datos Urbanizacion'!$I$5:$I$148)</f>
        <v>Lista  324  otros</v>
      </c>
      <c r="C8075" s="49" t="s">
        <v>252</v>
      </c>
      <c r="D8075" s="27">
        <v>0</v>
      </c>
      <c r="E8075" s="27">
        <v>0</v>
      </c>
    </row>
    <row r="8076" spans="1:5" x14ac:dyDescent="0.35">
      <c r="A8076" s="125"/>
      <c r="B8076" s="126"/>
      <c r="C8076" s="50" t="s">
        <v>388</v>
      </c>
      <c r="D8076" s="28">
        <v>0.05</v>
      </c>
      <c r="E8076" s="27">
        <v>0</v>
      </c>
    </row>
    <row r="8077" spans="1:5" x14ac:dyDescent="0.35">
      <c r="A8077" s="125"/>
      <c r="B8077" s="126"/>
      <c r="C8077" s="50" t="s">
        <v>190</v>
      </c>
      <c r="D8077" s="28">
        <v>0.1</v>
      </c>
      <c r="E8077" s="27">
        <v>0</v>
      </c>
    </row>
    <row r="8078" spans="1:5" x14ac:dyDescent="0.35">
      <c r="A8078" s="125"/>
      <c r="B8078" s="126"/>
      <c r="C8078" s="50" t="s">
        <v>191</v>
      </c>
      <c r="D8078" s="28">
        <v>0.15</v>
      </c>
      <c r="E8078" s="27">
        <v>0</v>
      </c>
    </row>
    <row r="8079" spans="1:5" x14ac:dyDescent="0.35">
      <c r="A8079" s="125"/>
      <c r="B8079" s="126"/>
      <c r="C8079" s="50" t="s">
        <v>192</v>
      </c>
      <c r="D8079" s="28">
        <v>0.2</v>
      </c>
      <c r="E8079" s="27">
        <v>0</v>
      </c>
    </row>
    <row r="8080" spans="1:5" x14ac:dyDescent="0.35">
      <c r="A8080" s="125"/>
      <c r="B8080" s="126"/>
      <c r="C8080" s="50" t="s">
        <v>193</v>
      </c>
      <c r="D8080" s="28">
        <v>0.25</v>
      </c>
      <c r="E8080" s="27">
        <v>0</v>
      </c>
    </row>
    <row r="8081" spans="1:5" x14ac:dyDescent="0.35">
      <c r="A8081" s="125"/>
      <c r="B8081" s="126"/>
      <c r="C8081" s="50" t="s">
        <v>194</v>
      </c>
      <c r="D8081" s="28">
        <v>0.3</v>
      </c>
      <c r="E8081" s="27">
        <v>0</v>
      </c>
    </row>
    <row r="8082" spans="1:5" x14ac:dyDescent="0.35">
      <c r="A8082" s="125"/>
      <c r="B8082" s="126"/>
      <c r="C8082" s="50" t="s">
        <v>195</v>
      </c>
      <c r="D8082" s="28">
        <v>0.35</v>
      </c>
      <c r="E8082" s="27">
        <v>0</v>
      </c>
    </row>
    <row r="8083" spans="1:5" x14ac:dyDescent="0.35">
      <c r="A8083" s="125"/>
      <c r="B8083" s="126"/>
      <c r="C8083" s="50" t="s">
        <v>196</v>
      </c>
      <c r="D8083" s="28">
        <v>0.4</v>
      </c>
      <c r="E8083" s="27">
        <v>0</v>
      </c>
    </row>
    <row r="8084" spans="1:5" x14ac:dyDescent="0.35">
      <c r="A8084" s="125"/>
      <c r="B8084" s="126"/>
      <c r="C8084" s="50" t="s">
        <v>197</v>
      </c>
      <c r="D8084" s="28">
        <v>0.45</v>
      </c>
      <c r="E8084" s="27">
        <v>0</v>
      </c>
    </row>
    <row r="8085" spans="1:5" x14ac:dyDescent="0.35">
      <c r="A8085" s="125"/>
      <c r="B8085" s="126"/>
      <c r="C8085" s="50" t="s">
        <v>198</v>
      </c>
      <c r="D8085" s="28">
        <v>0.5</v>
      </c>
      <c r="E8085" s="27">
        <v>0</v>
      </c>
    </row>
    <row r="8086" spans="1:5" x14ac:dyDescent="0.35">
      <c r="A8086" s="125"/>
      <c r="B8086" s="126"/>
      <c r="C8086" s="50" t="s">
        <v>199</v>
      </c>
      <c r="D8086" s="28">
        <v>0.55000000000000004</v>
      </c>
      <c r="E8086" s="27">
        <v>0</v>
      </c>
    </row>
    <row r="8087" spans="1:5" x14ac:dyDescent="0.35">
      <c r="A8087" s="125"/>
      <c r="B8087" s="126"/>
      <c r="C8087" s="50" t="s">
        <v>200</v>
      </c>
      <c r="D8087" s="28">
        <v>0.6</v>
      </c>
      <c r="E8087" s="27">
        <v>0</v>
      </c>
    </row>
    <row r="8088" spans="1:5" x14ac:dyDescent="0.35">
      <c r="A8088" s="125"/>
      <c r="B8088" s="126"/>
      <c r="C8088" s="50" t="s">
        <v>201</v>
      </c>
      <c r="D8088" s="28">
        <v>0.65</v>
      </c>
      <c r="E8088" s="27">
        <v>0</v>
      </c>
    </row>
    <row r="8089" spans="1:5" x14ac:dyDescent="0.35">
      <c r="A8089" s="125"/>
      <c r="B8089" s="126"/>
      <c r="C8089" s="50" t="s">
        <v>202</v>
      </c>
      <c r="D8089" s="28">
        <v>0.7</v>
      </c>
      <c r="E8089" s="27">
        <v>0</v>
      </c>
    </row>
    <row r="8090" spans="1:5" x14ac:dyDescent="0.35">
      <c r="A8090" s="125"/>
      <c r="B8090" s="126"/>
      <c r="C8090" s="50" t="s">
        <v>203</v>
      </c>
      <c r="D8090" s="28">
        <v>0.75</v>
      </c>
      <c r="E8090" s="27">
        <v>0</v>
      </c>
    </row>
    <row r="8091" spans="1:5" x14ac:dyDescent="0.35">
      <c r="A8091" s="125"/>
      <c r="B8091" s="126"/>
      <c r="C8091" s="50" t="s">
        <v>204</v>
      </c>
      <c r="D8091" s="28">
        <v>0.8</v>
      </c>
      <c r="E8091" s="27">
        <v>0</v>
      </c>
    </row>
    <row r="8092" spans="1:5" x14ac:dyDescent="0.35">
      <c r="A8092" s="125"/>
      <c r="B8092" s="126"/>
      <c r="C8092" s="50" t="s">
        <v>205</v>
      </c>
      <c r="D8092" s="28">
        <v>0.85</v>
      </c>
      <c r="E8092" s="27">
        <v>0</v>
      </c>
    </row>
    <row r="8093" spans="1:5" x14ac:dyDescent="0.35">
      <c r="A8093" s="125"/>
      <c r="B8093" s="126"/>
      <c r="C8093" s="50" t="s">
        <v>206</v>
      </c>
      <c r="D8093" s="28">
        <v>0.9</v>
      </c>
      <c r="E8093" s="27">
        <v>0</v>
      </c>
    </row>
    <row r="8094" spans="1:5" x14ac:dyDescent="0.35">
      <c r="A8094" s="125"/>
      <c r="B8094" s="126"/>
      <c r="C8094" s="50" t="s">
        <v>207</v>
      </c>
      <c r="D8094" s="28">
        <v>0.95</v>
      </c>
      <c r="E8094" s="27">
        <v>0</v>
      </c>
    </row>
    <row r="8095" spans="1:5" x14ac:dyDescent="0.35">
      <c r="A8095" s="125"/>
      <c r="B8095" s="126"/>
      <c r="C8095" s="50" t="s">
        <v>208</v>
      </c>
      <c r="D8095" s="28">
        <v>1</v>
      </c>
      <c r="E8095" s="27">
        <v>0</v>
      </c>
    </row>
    <row r="8096" spans="1:5" x14ac:dyDescent="0.35">
      <c r="A8096" s="125"/>
      <c r="B8096" s="126"/>
      <c r="C8096" s="49" t="s">
        <v>134</v>
      </c>
      <c r="D8096" s="26" t="s">
        <v>136</v>
      </c>
      <c r="E8096" s="26" t="s">
        <v>136</v>
      </c>
    </row>
    <row r="8097" spans="1:2" x14ac:dyDescent="0.35">
      <c r="A8097" s="125"/>
      <c r="B8097" s="126"/>
    </row>
    <row r="8098" spans="1:2" x14ac:dyDescent="0.35">
      <c r="A8098" s="125"/>
      <c r="B8098" s="126"/>
    </row>
    <row r="8099" spans="1:2" x14ac:dyDescent="0.35">
      <c r="A8099" s="125"/>
      <c r="B8099" s="126"/>
    </row>
  </sheetData>
  <sheetProtection algorithmName="SHA-512" hashValue="DGJFaI/gjpDXdxfr5srUHmuBu42Bvj8mLMwWzT1WM2YrnaijDsFNXpsCG0x9oMyju7F65fSofqERHpOmFVK2tg==" saltValue="19kr/39Ziy0EcuKOZhVU7A==" spinCount="100000" sheet="1" objects="1" scenarios="1"/>
  <mergeCells count="648">
    <mergeCell ref="A875:A899"/>
    <mergeCell ref="B875:B899"/>
    <mergeCell ref="A8025:A8049"/>
    <mergeCell ref="B8025:B8049"/>
    <mergeCell ref="A8050:A8074"/>
    <mergeCell ref="B8050:B8074"/>
    <mergeCell ref="A8075:A8099"/>
    <mergeCell ref="B8075:B8099"/>
    <mergeCell ref="A7900:A7924"/>
    <mergeCell ref="B7900:B7924"/>
    <mergeCell ref="A7925:A7949"/>
    <mergeCell ref="B7925:B7949"/>
    <mergeCell ref="A7950:A7974"/>
    <mergeCell ref="B7950:B7974"/>
    <mergeCell ref="A7975:A7999"/>
    <mergeCell ref="B7975:B7999"/>
    <mergeCell ref="A8000:A8024"/>
    <mergeCell ref="B8000:B8024"/>
    <mergeCell ref="A7775:A7799"/>
    <mergeCell ref="B7775:B7799"/>
    <mergeCell ref="A7800:A7824"/>
    <mergeCell ref="B7800:B7824"/>
    <mergeCell ref="A7825:A7849"/>
    <mergeCell ref="B7825:B7849"/>
    <mergeCell ref="A7850:A7874"/>
    <mergeCell ref="B7850:B7874"/>
    <mergeCell ref="A7875:A7899"/>
    <mergeCell ref="B7875:B7899"/>
    <mergeCell ref="A7650:A7674"/>
    <mergeCell ref="B7650:B7674"/>
    <mergeCell ref="A7675:A7699"/>
    <mergeCell ref="B7675:B7699"/>
    <mergeCell ref="A7700:A7724"/>
    <mergeCell ref="B7700:B7724"/>
    <mergeCell ref="A7725:A7749"/>
    <mergeCell ref="B7725:B7749"/>
    <mergeCell ref="A7750:A7774"/>
    <mergeCell ref="B7750:B7774"/>
    <mergeCell ref="A7525:A7549"/>
    <mergeCell ref="B7525:B7549"/>
    <mergeCell ref="A7550:A7574"/>
    <mergeCell ref="B7550:B7574"/>
    <mergeCell ref="A7575:A7599"/>
    <mergeCell ref="B7575:B7599"/>
    <mergeCell ref="A7600:A7624"/>
    <mergeCell ref="B7600:B7624"/>
    <mergeCell ref="A7625:A7649"/>
    <mergeCell ref="B7625:B7649"/>
    <mergeCell ref="A7400:A7424"/>
    <mergeCell ref="B7400:B7424"/>
    <mergeCell ref="A7425:A7449"/>
    <mergeCell ref="B7425:B7449"/>
    <mergeCell ref="A7450:A7474"/>
    <mergeCell ref="B7450:B7474"/>
    <mergeCell ref="A7475:A7499"/>
    <mergeCell ref="B7475:B7499"/>
    <mergeCell ref="A7500:A7524"/>
    <mergeCell ref="B7500:B7524"/>
    <mergeCell ref="A7275:A7299"/>
    <mergeCell ref="B7275:B7299"/>
    <mergeCell ref="A7300:A7324"/>
    <mergeCell ref="B7300:B7324"/>
    <mergeCell ref="A7325:A7349"/>
    <mergeCell ref="B7325:B7349"/>
    <mergeCell ref="A7350:A7374"/>
    <mergeCell ref="B7350:B7374"/>
    <mergeCell ref="A7375:A7399"/>
    <mergeCell ref="B7375:B7399"/>
    <mergeCell ref="A3075:A3099"/>
    <mergeCell ref="B3075:B3099"/>
    <mergeCell ref="A3100:A3124"/>
    <mergeCell ref="B3100:B3124"/>
    <mergeCell ref="A3125:A3149"/>
    <mergeCell ref="B3125:B3149"/>
    <mergeCell ref="A3275:A3299"/>
    <mergeCell ref="B3275:B3299"/>
    <mergeCell ref="A3300:A3324"/>
    <mergeCell ref="B3300:B3324"/>
    <mergeCell ref="A3150:A3174"/>
    <mergeCell ref="B3150:B3174"/>
    <mergeCell ref="A3175:A3199"/>
    <mergeCell ref="B3175:B3199"/>
    <mergeCell ref="A3200:A3224"/>
    <mergeCell ref="B3200:B3224"/>
    <mergeCell ref="A3225:A3249"/>
    <mergeCell ref="B3225:B3249"/>
    <mergeCell ref="A3250:A3274"/>
    <mergeCell ref="B3250:B3274"/>
    <mergeCell ref="A6400:A6424"/>
    <mergeCell ref="B6400:B6424"/>
    <mergeCell ref="A6425:A6449"/>
    <mergeCell ref="B6425:B6449"/>
    <mergeCell ref="A6450:A6474"/>
    <mergeCell ref="B6450:B6474"/>
    <mergeCell ref="A6475:A6499"/>
    <mergeCell ref="B6475:B6499"/>
    <mergeCell ref="A6500:A6524"/>
    <mergeCell ref="B6500:B6524"/>
    <mergeCell ref="A6275:A6299"/>
    <mergeCell ref="B6275:B6299"/>
    <mergeCell ref="A6300:A6324"/>
    <mergeCell ref="B6300:B6324"/>
    <mergeCell ref="A6325:A6349"/>
    <mergeCell ref="B6325:B6349"/>
    <mergeCell ref="A6350:A6374"/>
    <mergeCell ref="B6350:B6374"/>
    <mergeCell ref="A6375:A6399"/>
    <mergeCell ref="B6375:B6399"/>
    <mergeCell ref="A6150:A6174"/>
    <mergeCell ref="B6150:B6174"/>
    <mergeCell ref="A6175:A6199"/>
    <mergeCell ref="B6175:B6199"/>
    <mergeCell ref="A6200:A6224"/>
    <mergeCell ref="B6200:B6224"/>
    <mergeCell ref="A6225:A6249"/>
    <mergeCell ref="B6225:B6249"/>
    <mergeCell ref="A6250:A6274"/>
    <mergeCell ref="B6250:B6274"/>
    <mergeCell ref="A6025:A6049"/>
    <mergeCell ref="B6025:B6049"/>
    <mergeCell ref="A6050:A6074"/>
    <mergeCell ref="B6050:B6074"/>
    <mergeCell ref="A6075:A6099"/>
    <mergeCell ref="B6075:B6099"/>
    <mergeCell ref="A6100:A6124"/>
    <mergeCell ref="B6100:B6124"/>
    <mergeCell ref="A6125:A6149"/>
    <mergeCell ref="B6125:B6149"/>
    <mergeCell ref="B6000:B6024"/>
    <mergeCell ref="B5750:B5774"/>
    <mergeCell ref="B5775:B5799"/>
    <mergeCell ref="B5800:B5824"/>
    <mergeCell ref="B5825:B5849"/>
    <mergeCell ref="B5850:B5874"/>
    <mergeCell ref="B5875:B5899"/>
    <mergeCell ref="B5900:B5924"/>
    <mergeCell ref="B5925:B5949"/>
    <mergeCell ref="B5950:B5974"/>
    <mergeCell ref="B5550:B5574"/>
    <mergeCell ref="B5575:B5599"/>
    <mergeCell ref="B5600:B5624"/>
    <mergeCell ref="B5625:B5649"/>
    <mergeCell ref="B5650:B5674"/>
    <mergeCell ref="B5675:B5699"/>
    <mergeCell ref="B5700:B5724"/>
    <mergeCell ref="B5725:B5749"/>
    <mergeCell ref="B5975:B5999"/>
    <mergeCell ref="B5325:B5349"/>
    <mergeCell ref="B5350:B5374"/>
    <mergeCell ref="B5375:B5399"/>
    <mergeCell ref="B5400:B5424"/>
    <mergeCell ref="B5425:B5449"/>
    <mergeCell ref="B5450:B5474"/>
    <mergeCell ref="B5475:B5499"/>
    <mergeCell ref="B5500:B5524"/>
    <mergeCell ref="B5525:B5549"/>
    <mergeCell ref="B5000:B5024"/>
    <mergeCell ref="B5025:B5049"/>
    <mergeCell ref="B5050:B5074"/>
    <mergeCell ref="B5250:B5274"/>
    <mergeCell ref="B5275:B5299"/>
    <mergeCell ref="B5300:B5324"/>
    <mergeCell ref="B5075:B5099"/>
    <mergeCell ref="B5100:B5124"/>
    <mergeCell ref="B5125:B5149"/>
    <mergeCell ref="B5150:B5174"/>
    <mergeCell ref="B5175:B5199"/>
    <mergeCell ref="B5200:B5224"/>
    <mergeCell ref="B5225:B5249"/>
    <mergeCell ref="B2500:B2524"/>
    <mergeCell ref="B2525:B2549"/>
    <mergeCell ref="B2550:B2574"/>
    <mergeCell ref="B2575:B2599"/>
    <mergeCell ref="B2600:B2624"/>
    <mergeCell ref="B2625:B2649"/>
    <mergeCell ref="B2650:B2674"/>
    <mergeCell ref="B4975:B4999"/>
    <mergeCell ref="B2675:B2699"/>
    <mergeCell ref="B2700:B2724"/>
    <mergeCell ref="B2725:B2749"/>
    <mergeCell ref="B2750:B2774"/>
    <mergeCell ref="B2775:B2799"/>
    <mergeCell ref="B2800:B2824"/>
    <mergeCell ref="B2825:B2849"/>
    <mergeCell ref="B2850:B2874"/>
    <mergeCell ref="B2875:B2899"/>
    <mergeCell ref="B2900:B2924"/>
    <mergeCell ref="B2925:B2949"/>
    <mergeCell ref="B2950:B2974"/>
    <mergeCell ref="B2975:B2999"/>
    <mergeCell ref="B3000:B3024"/>
    <mergeCell ref="B3025:B3049"/>
    <mergeCell ref="B3050:B3074"/>
    <mergeCell ref="B2275:B2299"/>
    <mergeCell ref="B2300:B2324"/>
    <mergeCell ref="B2325:B2349"/>
    <mergeCell ref="B2350:B2374"/>
    <mergeCell ref="B2375:B2399"/>
    <mergeCell ref="B2400:B2424"/>
    <mergeCell ref="B2425:B2449"/>
    <mergeCell ref="B2450:B2474"/>
    <mergeCell ref="B2475:B2499"/>
    <mergeCell ref="B2025:B2049"/>
    <mergeCell ref="B2050:B2074"/>
    <mergeCell ref="B2075:B2099"/>
    <mergeCell ref="B2100:B2124"/>
    <mergeCell ref="B2150:B2174"/>
    <mergeCell ref="B2175:B2199"/>
    <mergeCell ref="B2200:B2224"/>
    <mergeCell ref="B2225:B2249"/>
    <mergeCell ref="B2250:B2274"/>
    <mergeCell ref="B2125:B2149"/>
    <mergeCell ref="B1800:B1824"/>
    <mergeCell ref="B1825:B1849"/>
    <mergeCell ref="B1850:B1874"/>
    <mergeCell ref="B1875:B1899"/>
    <mergeCell ref="B1900:B1924"/>
    <mergeCell ref="B1925:B1949"/>
    <mergeCell ref="B1950:B1974"/>
    <mergeCell ref="B1975:B1999"/>
    <mergeCell ref="B2000:B2024"/>
    <mergeCell ref="B1575:B1599"/>
    <mergeCell ref="B1600:B1624"/>
    <mergeCell ref="B1625:B1649"/>
    <mergeCell ref="B1650:B1674"/>
    <mergeCell ref="B1675:B1699"/>
    <mergeCell ref="B1700:B1724"/>
    <mergeCell ref="B1725:B1749"/>
    <mergeCell ref="B1750:B1774"/>
    <mergeCell ref="B1775:B1799"/>
    <mergeCell ref="B1350:B1374"/>
    <mergeCell ref="B1375:B1399"/>
    <mergeCell ref="B1400:B1424"/>
    <mergeCell ref="B1425:B1449"/>
    <mergeCell ref="B1450:B1474"/>
    <mergeCell ref="B1475:B1499"/>
    <mergeCell ref="B1500:B1524"/>
    <mergeCell ref="B1525:B1549"/>
    <mergeCell ref="B1550:B1574"/>
    <mergeCell ref="B1125:B1149"/>
    <mergeCell ref="B1150:B1174"/>
    <mergeCell ref="B1175:B1199"/>
    <mergeCell ref="B1200:B1224"/>
    <mergeCell ref="B1225:B1249"/>
    <mergeCell ref="B1250:B1274"/>
    <mergeCell ref="B1275:B1299"/>
    <mergeCell ref="B1300:B1324"/>
    <mergeCell ref="B1325:B1349"/>
    <mergeCell ref="B900:B924"/>
    <mergeCell ref="B925:B949"/>
    <mergeCell ref="B950:B974"/>
    <mergeCell ref="B975:B999"/>
    <mergeCell ref="B1000:B1024"/>
    <mergeCell ref="B1025:B1049"/>
    <mergeCell ref="B1050:B1074"/>
    <mergeCell ref="B1075:B1099"/>
    <mergeCell ref="B1100:B1124"/>
    <mergeCell ref="B650:B674"/>
    <mergeCell ref="B675:B699"/>
    <mergeCell ref="B700:B724"/>
    <mergeCell ref="B725:B749"/>
    <mergeCell ref="B750:B774"/>
    <mergeCell ref="B775:B799"/>
    <mergeCell ref="B800:B824"/>
    <mergeCell ref="B825:B849"/>
    <mergeCell ref="B850:B874"/>
    <mergeCell ref="B425:B449"/>
    <mergeCell ref="B450:B474"/>
    <mergeCell ref="B475:B499"/>
    <mergeCell ref="B500:B524"/>
    <mergeCell ref="B525:B549"/>
    <mergeCell ref="B550:B574"/>
    <mergeCell ref="B575:B599"/>
    <mergeCell ref="B600:B624"/>
    <mergeCell ref="B625:B649"/>
    <mergeCell ref="A1:A24"/>
    <mergeCell ref="A50:A74"/>
    <mergeCell ref="A75:A99"/>
    <mergeCell ref="A100:A124"/>
    <mergeCell ref="A125:A149"/>
    <mergeCell ref="A150:A174"/>
    <mergeCell ref="A175:A199"/>
    <mergeCell ref="A200:A224"/>
    <mergeCell ref="B400:B424"/>
    <mergeCell ref="A225:A249"/>
    <mergeCell ref="A250:A274"/>
    <mergeCell ref="A300:A324"/>
    <mergeCell ref="A325:A349"/>
    <mergeCell ref="A350:A374"/>
    <mergeCell ref="A375:A399"/>
    <mergeCell ref="A400:A424"/>
    <mergeCell ref="A275:A299"/>
    <mergeCell ref="B275:B299"/>
    <mergeCell ref="A25:A49"/>
    <mergeCell ref="B25:B49"/>
    <mergeCell ref="A425:A449"/>
    <mergeCell ref="A450:A474"/>
    <mergeCell ref="A475:A499"/>
    <mergeCell ref="A500:A524"/>
    <mergeCell ref="A525:A549"/>
    <mergeCell ref="A550:A574"/>
    <mergeCell ref="A575:A599"/>
    <mergeCell ref="A600:A624"/>
    <mergeCell ref="A625:A649"/>
    <mergeCell ref="A650:A674"/>
    <mergeCell ref="A675:A699"/>
    <mergeCell ref="A700:A724"/>
    <mergeCell ref="A725:A749"/>
    <mergeCell ref="A750:A774"/>
    <mergeCell ref="A775:A799"/>
    <mergeCell ref="A800:A824"/>
    <mergeCell ref="A825:A849"/>
    <mergeCell ref="A850:A874"/>
    <mergeCell ref="A900:A924"/>
    <mergeCell ref="A925:A949"/>
    <mergeCell ref="A950:A974"/>
    <mergeCell ref="A975:A999"/>
    <mergeCell ref="A1000:A1024"/>
    <mergeCell ref="A1025:A1049"/>
    <mergeCell ref="A1050:A1074"/>
    <mergeCell ref="A1075:A1099"/>
    <mergeCell ref="A1100:A1124"/>
    <mergeCell ref="A1125:A1149"/>
    <mergeCell ref="A1150:A1174"/>
    <mergeCell ref="A1175:A1199"/>
    <mergeCell ref="A1200:A1224"/>
    <mergeCell ref="A1225:A1249"/>
    <mergeCell ref="A1250:A1274"/>
    <mergeCell ref="A1275:A1299"/>
    <mergeCell ref="A1300:A1324"/>
    <mergeCell ref="A1325:A1349"/>
    <mergeCell ref="A1350:A1374"/>
    <mergeCell ref="A1375:A1399"/>
    <mergeCell ref="A1400:A1424"/>
    <mergeCell ref="A1425:A1449"/>
    <mergeCell ref="A1450:A1474"/>
    <mergeCell ref="A1475:A1499"/>
    <mergeCell ref="A1500:A1524"/>
    <mergeCell ref="A1525:A1549"/>
    <mergeCell ref="A1550:A1574"/>
    <mergeCell ref="A1575:A1599"/>
    <mergeCell ref="A1600:A1624"/>
    <mergeCell ref="A1625:A1649"/>
    <mergeCell ref="A1650:A1674"/>
    <mergeCell ref="A1675:A1699"/>
    <mergeCell ref="A1700:A1724"/>
    <mergeCell ref="A1725:A1749"/>
    <mergeCell ref="A1750:A1774"/>
    <mergeCell ref="A1775:A1799"/>
    <mergeCell ref="A1800:A1824"/>
    <mergeCell ref="A1825:A1849"/>
    <mergeCell ref="A1850:A1874"/>
    <mergeCell ref="A1875:A1899"/>
    <mergeCell ref="A1900:A1924"/>
    <mergeCell ref="A1925:A1949"/>
    <mergeCell ref="A1950:A1974"/>
    <mergeCell ref="A1975:A1999"/>
    <mergeCell ref="A2000:A2024"/>
    <mergeCell ref="A2025:A2049"/>
    <mergeCell ref="A2050:A2074"/>
    <mergeCell ref="A2075:A2099"/>
    <mergeCell ref="A2100:A2124"/>
    <mergeCell ref="A2150:A2174"/>
    <mergeCell ref="A2175:A2199"/>
    <mergeCell ref="A2200:A2224"/>
    <mergeCell ref="A2225:A2249"/>
    <mergeCell ref="A2250:A2274"/>
    <mergeCell ref="A2125:A2149"/>
    <mergeCell ref="A2275:A2299"/>
    <mergeCell ref="A2300:A2324"/>
    <mergeCell ref="A2325:A2349"/>
    <mergeCell ref="A2350:A2374"/>
    <mergeCell ref="A2375:A2399"/>
    <mergeCell ref="A2400:A2424"/>
    <mergeCell ref="A2425:A2449"/>
    <mergeCell ref="A2450:A2474"/>
    <mergeCell ref="A2475:A2499"/>
    <mergeCell ref="A2500:A2524"/>
    <mergeCell ref="A2525:A2549"/>
    <mergeCell ref="A2550:A2574"/>
    <mergeCell ref="A2575:A2599"/>
    <mergeCell ref="A2600:A2624"/>
    <mergeCell ref="A2625:A2649"/>
    <mergeCell ref="A2650:A2674"/>
    <mergeCell ref="A4975:A4999"/>
    <mergeCell ref="A2675:A2699"/>
    <mergeCell ref="A2700:A2724"/>
    <mergeCell ref="A2725:A2749"/>
    <mergeCell ref="A2750:A2774"/>
    <mergeCell ref="A2775:A2799"/>
    <mergeCell ref="A2800:A2824"/>
    <mergeCell ref="A2825:A2849"/>
    <mergeCell ref="A2850:A2874"/>
    <mergeCell ref="A2875:A2899"/>
    <mergeCell ref="A2900:A2924"/>
    <mergeCell ref="A2925:A2949"/>
    <mergeCell ref="A2950:A2974"/>
    <mergeCell ref="A2975:A2999"/>
    <mergeCell ref="A3000:A3024"/>
    <mergeCell ref="A3025:A3049"/>
    <mergeCell ref="A3050:A3074"/>
    <mergeCell ref="A5000:A5024"/>
    <mergeCell ref="A5025:A5049"/>
    <mergeCell ref="A5050:A5074"/>
    <mergeCell ref="A5075:A5099"/>
    <mergeCell ref="A5100:A5124"/>
    <mergeCell ref="A5125:A5149"/>
    <mergeCell ref="A5150:A5174"/>
    <mergeCell ref="A5175:A5199"/>
    <mergeCell ref="A5200:A5224"/>
    <mergeCell ref="A5225:A5249"/>
    <mergeCell ref="A5250:A5274"/>
    <mergeCell ref="A5275:A5299"/>
    <mergeCell ref="A5300:A5324"/>
    <mergeCell ref="A5325:A5349"/>
    <mergeCell ref="A5350:A5374"/>
    <mergeCell ref="A5375:A5399"/>
    <mergeCell ref="A5400:A5424"/>
    <mergeCell ref="A5425:A5449"/>
    <mergeCell ref="A5450:A5474"/>
    <mergeCell ref="A5475:A5499"/>
    <mergeCell ref="A5850:A5874"/>
    <mergeCell ref="A5875:A5899"/>
    <mergeCell ref="A5900:A5924"/>
    <mergeCell ref="A5500:A5524"/>
    <mergeCell ref="A5525:A5549"/>
    <mergeCell ref="A5550:A5574"/>
    <mergeCell ref="A5575:A5599"/>
    <mergeCell ref="A5600:A5624"/>
    <mergeCell ref="A5625:A5649"/>
    <mergeCell ref="A5650:A5674"/>
    <mergeCell ref="A5675:A5699"/>
    <mergeCell ref="A5925:A5949"/>
    <mergeCell ref="A5950:A5974"/>
    <mergeCell ref="A5975:A5999"/>
    <mergeCell ref="A6000:A6024"/>
    <mergeCell ref="B1:B24"/>
    <mergeCell ref="B50:B74"/>
    <mergeCell ref="B75:B99"/>
    <mergeCell ref="B100:B124"/>
    <mergeCell ref="B125:B149"/>
    <mergeCell ref="B150:B174"/>
    <mergeCell ref="B175:B199"/>
    <mergeCell ref="B200:B224"/>
    <mergeCell ref="B225:B249"/>
    <mergeCell ref="B250:B274"/>
    <mergeCell ref="B300:B324"/>
    <mergeCell ref="B325:B349"/>
    <mergeCell ref="B350:B374"/>
    <mergeCell ref="B375:B399"/>
    <mergeCell ref="A5700:A5724"/>
    <mergeCell ref="A5725:A5749"/>
    <mergeCell ref="A5750:A5774"/>
    <mergeCell ref="A5775:A5799"/>
    <mergeCell ref="A5800:A5824"/>
    <mergeCell ref="A5825:A5849"/>
    <mergeCell ref="A6725:A6749"/>
    <mergeCell ref="B6725:B6749"/>
    <mergeCell ref="A6650:A6674"/>
    <mergeCell ref="B6650:B6674"/>
    <mergeCell ref="A6675:A6699"/>
    <mergeCell ref="B6675:B6699"/>
    <mergeCell ref="A6700:A6724"/>
    <mergeCell ref="B6700:B6724"/>
    <mergeCell ref="A6525:A6549"/>
    <mergeCell ref="B6525:B6549"/>
    <mergeCell ref="A6550:A6574"/>
    <mergeCell ref="B6550:B6574"/>
    <mergeCell ref="A6575:A6599"/>
    <mergeCell ref="B6575:B6599"/>
    <mergeCell ref="A6600:A6624"/>
    <mergeCell ref="B6600:B6624"/>
    <mergeCell ref="A6625:A6649"/>
    <mergeCell ref="B6625:B6649"/>
    <mergeCell ref="A4950:A4974"/>
    <mergeCell ref="B4950:B4974"/>
    <mergeCell ref="A3575:A3599"/>
    <mergeCell ref="B3575:B3599"/>
    <mergeCell ref="A3550:A3574"/>
    <mergeCell ref="B3550:B3574"/>
    <mergeCell ref="A3525:A3549"/>
    <mergeCell ref="B3525:B3549"/>
    <mergeCell ref="A3500:A3524"/>
    <mergeCell ref="B3500:B3524"/>
    <mergeCell ref="A3675:A3699"/>
    <mergeCell ref="B3675:B3699"/>
    <mergeCell ref="A3700:A3724"/>
    <mergeCell ref="B3700:B3724"/>
    <mergeCell ref="A3725:A3749"/>
    <mergeCell ref="B3725:B3749"/>
    <mergeCell ref="A3750:A3774"/>
    <mergeCell ref="B3750:B3774"/>
    <mergeCell ref="A3775:A3799"/>
    <mergeCell ref="B3775:B3799"/>
    <mergeCell ref="A3800:A3824"/>
    <mergeCell ref="B3800:B3824"/>
    <mergeCell ref="A3825:A3849"/>
    <mergeCell ref="B3825:B3849"/>
    <mergeCell ref="A3350:A3374"/>
    <mergeCell ref="B3350:B3374"/>
    <mergeCell ref="A3325:A3349"/>
    <mergeCell ref="B3325:B3349"/>
    <mergeCell ref="A3650:A3674"/>
    <mergeCell ref="B3650:B3674"/>
    <mergeCell ref="A3625:A3649"/>
    <mergeCell ref="B3625:B3649"/>
    <mergeCell ref="A3600:A3624"/>
    <mergeCell ref="B3600:B3624"/>
    <mergeCell ref="A3475:A3499"/>
    <mergeCell ref="B3475:B3499"/>
    <mergeCell ref="A3450:A3474"/>
    <mergeCell ref="B3450:B3474"/>
    <mergeCell ref="A3425:A3449"/>
    <mergeCell ref="B3425:B3449"/>
    <mergeCell ref="A3400:A3424"/>
    <mergeCell ref="B3400:B3424"/>
    <mergeCell ref="A3375:A3399"/>
    <mergeCell ref="B3375:B3399"/>
    <mergeCell ref="A6750:A6774"/>
    <mergeCell ref="B6750:B6774"/>
    <mergeCell ref="A6775:A6799"/>
    <mergeCell ref="B6775:B6799"/>
    <mergeCell ref="A6800:A6824"/>
    <mergeCell ref="B6800:B6824"/>
    <mergeCell ref="A6825:A6849"/>
    <mergeCell ref="B6825:B6849"/>
    <mergeCell ref="A6850:A6874"/>
    <mergeCell ref="B6850:B6874"/>
    <mergeCell ref="A6875:A6899"/>
    <mergeCell ref="B6875:B6899"/>
    <mergeCell ref="A6900:A6924"/>
    <mergeCell ref="B6900:B6924"/>
    <mergeCell ref="A6925:A6949"/>
    <mergeCell ref="B6925:B6949"/>
    <mergeCell ref="A6950:A6974"/>
    <mergeCell ref="B6950:B6974"/>
    <mergeCell ref="A6975:A6999"/>
    <mergeCell ref="B6975:B6999"/>
    <mergeCell ref="A7000:A7024"/>
    <mergeCell ref="B7000:B7024"/>
    <mergeCell ref="A7025:A7049"/>
    <mergeCell ref="B7025:B7049"/>
    <mergeCell ref="A7050:A7074"/>
    <mergeCell ref="B7050:B7074"/>
    <mergeCell ref="A7075:A7099"/>
    <mergeCell ref="B7075:B7099"/>
    <mergeCell ref="A7100:A7124"/>
    <mergeCell ref="B7100:B7124"/>
    <mergeCell ref="A7250:A7274"/>
    <mergeCell ref="B7250:B7274"/>
    <mergeCell ref="A7125:A7149"/>
    <mergeCell ref="B7125:B7149"/>
    <mergeCell ref="A7150:A7174"/>
    <mergeCell ref="B7150:B7174"/>
    <mergeCell ref="A7175:A7199"/>
    <mergeCell ref="B7175:B7199"/>
    <mergeCell ref="A7200:A7224"/>
    <mergeCell ref="B7200:B7224"/>
    <mergeCell ref="A7225:A7249"/>
    <mergeCell ref="B7225:B7249"/>
    <mergeCell ref="A3850:A3874"/>
    <mergeCell ref="B3850:B3874"/>
    <mergeCell ref="A3875:A3899"/>
    <mergeCell ref="B3875:B3899"/>
    <mergeCell ref="A3900:A3924"/>
    <mergeCell ref="B3900:B3924"/>
    <mergeCell ref="A3925:A3949"/>
    <mergeCell ref="B3925:B3949"/>
    <mergeCell ref="A3950:A3974"/>
    <mergeCell ref="B3950:B3974"/>
    <mergeCell ref="A3975:A3999"/>
    <mergeCell ref="B3975:B3999"/>
    <mergeCell ref="A4000:A4024"/>
    <mergeCell ref="B4000:B4024"/>
    <mergeCell ref="A4025:A4049"/>
    <mergeCell ref="B4025:B4049"/>
    <mergeCell ref="A4050:A4074"/>
    <mergeCell ref="B4050:B4074"/>
    <mergeCell ref="A4075:A4099"/>
    <mergeCell ref="B4075:B4099"/>
    <mergeCell ref="A4100:A4124"/>
    <mergeCell ref="B4100:B4124"/>
    <mergeCell ref="A4125:A4149"/>
    <mergeCell ref="B4125:B4149"/>
    <mergeCell ref="A4150:A4174"/>
    <mergeCell ref="B4150:B4174"/>
    <mergeCell ref="A4175:A4199"/>
    <mergeCell ref="B4175:B4199"/>
    <mergeCell ref="A4200:A4224"/>
    <mergeCell ref="B4200:B4224"/>
    <mergeCell ref="A4225:A4249"/>
    <mergeCell ref="B4225:B4249"/>
    <mergeCell ref="A4250:A4274"/>
    <mergeCell ref="B4250:B4274"/>
    <mergeCell ref="A4275:A4299"/>
    <mergeCell ref="B4275:B4299"/>
    <mergeCell ref="A4300:A4324"/>
    <mergeCell ref="B4300:B4324"/>
    <mergeCell ref="A4325:A4349"/>
    <mergeCell ref="B4325:B4349"/>
    <mergeCell ref="A4350:A4374"/>
    <mergeCell ref="B4350:B4374"/>
    <mergeCell ref="A4375:A4399"/>
    <mergeCell ref="B4375:B4399"/>
    <mergeCell ref="A4400:A4424"/>
    <mergeCell ref="B4400:B4424"/>
    <mergeCell ref="A4425:A4449"/>
    <mergeCell ref="B4425:B4449"/>
    <mergeCell ref="A4450:A4474"/>
    <mergeCell ref="B4450:B4474"/>
    <mergeCell ref="A4475:A4499"/>
    <mergeCell ref="B4475:B4499"/>
    <mergeCell ref="A4500:A4524"/>
    <mergeCell ref="B4500:B4524"/>
    <mergeCell ref="A4525:A4549"/>
    <mergeCell ref="B4525:B4549"/>
    <mergeCell ref="A4550:A4574"/>
    <mergeCell ref="B4550:B4574"/>
    <mergeCell ref="A4575:A4599"/>
    <mergeCell ref="B4575:B4599"/>
    <mergeCell ref="A4600:A4624"/>
    <mergeCell ref="B4600:B4624"/>
    <mergeCell ref="A4750:A4774"/>
    <mergeCell ref="B4750:B4774"/>
    <mergeCell ref="A4625:A4649"/>
    <mergeCell ref="B4625:B4649"/>
    <mergeCell ref="A4650:A4674"/>
    <mergeCell ref="B4650:B4674"/>
    <mergeCell ref="A4675:A4699"/>
    <mergeCell ref="B4675:B4699"/>
    <mergeCell ref="A4700:A4724"/>
    <mergeCell ref="B4700:B4724"/>
    <mergeCell ref="A4725:A4749"/>
    <mergeCell ref="B4725:B4749"/>
    <mergeCell ref="A4875:A4899"/>
    <mergeCell ref="B4875:B4899"/>
    <mergeCell ref="A4900:A4924"/>
    <mergeCell ref="B4900:B4924"/>
    <mergeCell ref="A4925:A4949"/>
    <mergeCell ref="B4925:B4949"/>
    <mergeCell ref="A4775:A4799"/>
    <mergeCell ref="B4775:B4799"/>
    <mergeCell ref="A4800:A4824"/>
    <mergeCell ref="B4800:B4824"/>
    <mergeCell ref="A4825:A4849"/>
    <mergeCell ref="B4825:B4849"/>
    <mergeCell ref="A4850:A4874"/>
    <mergeCell ref="B4850:B487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F5810CEAEF374996551B49719E1906" ma:contentTypeVersion="18" ma:contentTypeDescription="Crear nuevo documento." ma:contentTypeScope="" ma:versionID="637e0f84b35b837b7c355648fa652dea">
  <xsd:schema xmlns:xsd="http://www.w3.org/2001/XMLSchema" xmlns:xs="http://www.w3.org/2001/XMLSchema" xmlns:p="http://schemas.microsoft.com/office/2006/metadata/properties" xmlns:ns2="96c0c642-d335-4e98-a2fa-b507c8f6d8cf" xmlns:ns3="583b166e-5166-47de-b80a-19987c867895" xmlns:ns4="0ea6a589-ef5a-4cb0-9b52-79d5b22c6219" targetNamespace="http://schemas.microsoft.com/office/2006/metadata/properties" ma:root="true" ma:fieldsID="a9a8af61ef3cb45defd57b08b36b448a" ns2:_="" ns3:_="" ns4:_="">
    <xsd:import namespace="96c0c642-d335-4e98-a2fa-b507c8f6d8cf"/>
    <xsd:import namespace="583b166e-5166-47de-b80a-19987c867895"/>
    <xsd:import namespace="0ea6a589-ef5a-4cb0-9b52-79d5b22c62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c0c642-d335-4e98-a2fa-b507c8f6d8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b8eeae6-5f14-4627-b573-d6b45fbf00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b166e-5166-47de-b80a-19987c86789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a6a589-ef5a-4cb0-9b52-79d5b22c621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5cae8f68-6bf8-410d-aaaa-1b1776c59ef7}" ma:internalName="TaxCatchAll" ma:showField="CatchAllData" ma:web="583b166e-5166-47de-b80a-19987c8678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F26336-A748-4615-BE67-200DCBA5D0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6B4C12-D04C-47B4-816C-F49348580D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Portada</vt:lpstr>
      <vt:lpstr>Intro</vt:lpstr>
      <vt:lpstr>entrada datos Edificación</vt:lpstr>
      <vt:lpstr>entrada datos Urbanizacion</vt:lpstr>
      <vt:lpstr>resultados</vt:lpstr>
      <vt:lpstr>CALCULO_EDIF</vt:lpstr>
      <vt:lpstr>indirecto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adeisla</dc:creator>
  <cp:lastModifiedBy>Aitor Saez de Cortazar</cp:lastModifiedBy>
  <cp:lastPrinted>2023-06-16T12:35:35Z</cp:lastPrinted>
  <dcterms:created xsi:type="dcterms:W3CDTF">2015-11-19T09:04:35Z</dcterms:created>
  <dcterms:modified xsi:type="dcterms:W3CDTF">2024-10-08T12:18:08Z</dcterms:modified>
</cp:coreProperties>
</file>